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8">'3-2'!$A$1:$F$17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<sst xmlns="http://schemas.openxmlformats.org/spreadsheetml/2006/main" count="2035" uniqueCount="537">
  <si>
    <t>中共四川省纪律检查委员会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</si>
  <si>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</si>
  <si>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</si>
  <si>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</si>
  <si>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</si>
  <si>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</si>
  <si>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</si>
  <si>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</si>
  <si>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</si>
  <si>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</si>
  <si>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</si>
  <si>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</si>
  <si>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</si>
  <si>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</si>
  <si>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</si>
  <si>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</si>
  <si>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</si>
  <si>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</si>
  <si>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</si>
  <si>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</si>
  <si>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</si>
  <si>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</si>
  <si>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</si>
  <si>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</si>
  <si>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</si>
  <si>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</si>
  <si>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</si>
  <si>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</si>
  <si>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</si>
  <si>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</si>
  <si>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</si>
  <si>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</si>
  <si>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</si>
  <si>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</si>
  <si>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</si>
  <si>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</si>
  <si>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</si>
  <si>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</si>
  <si>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</si>
  <si>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</si>
  <si>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</si>
  <si>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</si>
  <si>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</si>
  <si>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</si>
  <si>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</si>
  <si>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</si>
  <si>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</si>
  <si>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</si>
  <si>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</si>
  <si>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</si>
  <si>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</si>
  <si>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</si>
  <si>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</si>
  <si>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</si>
  <si>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</si>
  <si>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</si>
  <si>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</si>
  <si>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</si>
  <si>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</si>
  <si>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</si>
  <si>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</si>
  <si>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</si>
  <si>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</si>
  <si>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</si>
  <si>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</si>
  <si>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</si>
  <si>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</si>
  <si>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</si>
  <si>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</si>
  <si>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</si>
  <si>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</si>
  <si>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</si>
  <si>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</si>
  <si>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</si>
  <si>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</si>
  <si>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</si>
  <si>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</si>
  <si>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</si>
  <si>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</si>
  <si>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</si>
  <si>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</si>
  <si>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</si>
  <si>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</si>
  <si>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中共四川省纪律检查委员会</t>
  </si>
  <si>
    <t>201</t>
  </si>
  <si>
    <t>03</t>
  </si>
  <si>
    <t>99</t>
  </si>
  <si>
    <t>371301</t>
  </si>
  <si>
    <t xml:space="preserve">    其他政府办公厅（室）及相关机构事务支出</t>
  </si>
  <si>
    <t>11</t>
  </si>
  <si>
    <t>01</t>
  </si>
  <si>
    <t xml:space="preserve">    行政运行</t>
  </si>
  <si>
    <t>02</t>
  </si>
  <si>
    <t xml:space="preserve">    一般行政管理事务</t>
  </si>
  <si>
    <t>205</t>
  </si>
  <si>
    <t>08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</si>
  <si>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</si>
  <si>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</si>
  <si>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</si>
  <si>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</si>
  <si>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</si>
  <si>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</si>
  <si>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</si>
  <si>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</si>
  <si>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</si>
  <si>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</si>
  <si>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</si>
  <si>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</si>
  <si>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>机关服务中心</t>
  </si>
  <si>
    <t xml:space="preserve">  四川省纪委、监察厅机关服务中心</t>
  </si>
  <si>
    <t>371601</t>
  </si>
  <si>
    <t xml:space="preserve">    机关服务</t>
  </si>
  <si>
    <t xml:space="preserve">    事业单位离退休</t>
  </si>
  <si>
    <t>全额事业单位（在蓉）</t>
  </si>
  <si>
    <t xml:space="preserve">  省纪委监察厅网络政务与电教中心</t>
  </si>
  <si>
    <t>50</t>
  </si>
  <si>
    <t>371602</t>
  </si>
  <si>
    <t xml:space="preserve">    事业运行</t>
  </si>
  <si>
    <t>06</t>
  </si>
  <si>
    <t xml:space="preserve">    机关事业单位职业年金缴费支出</t>
  </si>
  <si>
    <t xml:space="preserve">  省纪委监察厅党风廉政建设研究中心</t>
  </si>
  <si>
    <t>371603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</si>
  <si>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</si>
  <si>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</si>
  <si>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</si>
  <si>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</si>
  <si>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</si>
  <si>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</si>
  <si>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</si>
  <si>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</si>
  <si>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</si>
  <si>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</si>
  <si>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</si>
  <si>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</si>
  <si>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</si>
  <si>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</si>
  <si>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</si>
  <si>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</si>
  <si>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</si>
  <si>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</si>
  <si>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</si>
  <si>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</si>
  <si>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</si>
  <si>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</si>
  <si>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</si>
  <si>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</si>
  <si>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</si>
  <si>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</si>
  <si>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</si>
  <si>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</si>
  <si>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</si>
  <si>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</si>
  <si>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</si>
  <si>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</si>
  <si>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</si>
  <si>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</si>
  <si>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</si>
  <si>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</si>
  <si>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</si>
  <si>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</si>
  <si>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</si>
  <si>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</si>
  <si>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</si>
  <si>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</si>
  <si>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</si>
  <si>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</si>
  <si>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</si>
  <si>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</si>
  <si>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</si>
  <si>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</si>
  <si>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</si>
  <si>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</si>
  <si>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</si>
  <si>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</si>
  <si>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</si>
  <si>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</si>
  <si>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</si>
  <si>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</si>
  <si>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</si>
  <si>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</si>
  <si>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</si>
  <si>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</si>
  <si>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</si>
  <si>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</si>
  <si>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</si>
  <si>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</si>
  <si>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</si>
  <si>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</si>
  <si>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</si>
  <si>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</si>
  <si>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</si>
  <si>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</si>
  <si>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</si>
  <si>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</si>
  <si>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</si>
  <si>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</si>
  <si>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</si>
  <si>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</si>
  <si>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</si>
  <si>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</si>
  <si>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</si>
  <si>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</si>
  <si>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公务用车购置</t>
  </si>
  <si>
    <t xml:space="preserve">      设备购置</t>
  </si>
  <si>
    <t xml:space="preserve">    机关资本性支出（二）</t>
  </si>
  <si>
    <t>504</t>
  </si>
  <si>
    <t>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</si>
  <si>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</si>
  <si>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</si>
  <si>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</si>
  <si>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</si>
  <si>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</si>
  <si>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</si>
  <si>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</si>
  <si>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</si>
  <si>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</si>
  <si>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</si>
  <si>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</si>
  <si>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</si>
  <si>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</si>
  <si>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</si>
  <si>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</si>
  <si>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</si>
  <si>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</si>
  <si>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</si>
  <si>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</si>
  <si>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</si>
  <si>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</si>
  <si>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</si>
  <si>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</si>
  <si>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</si>
  <si>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</si>
  <si>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</si>
  <si>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</si>
  <si>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</si>
  <si>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</si>
  <si>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</si>
  <si>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</si>
  <si>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</si>
  <si>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</si>
  <si>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</si>
  <si>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</si>
  <si>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</si>
  <si>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</si>
  <si>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</si>
  <si>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</si>
  <si>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</si>
  <si>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</si>
  <si>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</si>
  <si>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</si>
  <si>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</si>
  <si>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</si>
  <si>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</si>
  <si>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</si>
  <si>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</si>
  <si>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</si>
  <si>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</si>
  <si>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</si>
  <si>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</si>
  <si>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</si>
  <si>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</si>
  <si>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</si>
  <si>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</si>
  <si>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</si>
  <si>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</si>
  <si>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</si>
  <si>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</si>
  <si>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</si>
  <si>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</si>
  <si>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</si>
  <si>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</si>
  <si>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</si>
  <si>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</si>
  <si>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</si>
  <si>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</si>
  <si>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</si>
  <si>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</si>
  <si>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</si>
  <si>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</si>
  <si>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</si>
  <si>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</si>
  <si>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</si>
  <si>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</si>
  <si>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</si>
  <si>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</si>
  <si>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</si>
  <si>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</si>
  <si>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</si>
  <si>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</si>
  <si>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</si>
  <si>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</si>
  <si>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</si>
  <si>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</si>
  <si>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</si>
  <si>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</si>
  <si>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</si>
  <si>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</si>
  <si>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</si>
  <si>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</si>
  <si>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</si>
  <si>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</si>
  <si>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</si>
  <si>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</si>
  <si>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</si>
  <si>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</si>
  <si>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</si>
  <si>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</si>
  <si>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</si>
  <si>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</si>
  <si>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</si>
  <si>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</si>
  <si>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</si>
  <si>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</si>
  <si>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纪检监察事务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</si>
  <si>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</si>
  <si>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</si>
  <si>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</si>
  <si>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</si>
  <si>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</si>
  <si>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</si>
  <si>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</si>
  <si>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</si>
  <si>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</si>
  <si>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</si>
  <si>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</si>
  <si>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</si>
  <si>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</si>
  <si>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</si>
  <si>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</si>
  <si>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</si>
  <si>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</si>
  <si>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</si>
  <si>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</si>
  <si>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</si>
  <si>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</si>
  <si>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</si>
  <si>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</si>
  <si>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</si>
  <si>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</si>
  <si>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</si>
  <si>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</si>
  <si>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</si>
  <si>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</si>
  <si>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</si>
  <si>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</si>
  <si>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</si>
  <si>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</si>
  <si>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</si>
  <si>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</si>
  <si>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</si>
  <si>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</si>
  <si>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</si>
  <si>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</si>
  <si>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</si>
  <si>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</si>
  <si>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</si>
  <si>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</si>
  <si>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</si>
  <si>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</si>
  <si>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</si>
  <si>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</si>
  <si>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</si>
  <si>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</si>
  <si>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</si>
  <si>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</si>
  <si>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</si>
  <si>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</si>
  <si>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</si>
  <si>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</si>
  <si>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</si>
  <si>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</si>
  <si>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</si>
  <si>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清江东路办公区租赁费</t>
  </si>
  <si>
    <t xml:space="preserve">      纪检监察制度建设研究经费</t>
  </si>
  <si>
    <t xml:space="preserve">      监督检查工作专项</t>
  </si>
  <si>
    <t xml:space="preserve">      设备购置经费</t>
  </si>
  <si>
    <t xml:space="preserve">      省直机关公务用车购置经费</t>
  </si>
  <si>
    <t xml:space="preserve">      信息化建设及运行维护</t>
  </si>
  <si>
    <t xml:space="preserve">      宣传经费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</si>
  <si>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</si>
  <si>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</si>
  <si>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</si>
  <si>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</si>
  <si>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</si>
  <si>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</si>
  <si>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</si>
  <si>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</si>
  <si>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</si>
  <si>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</si>
  <si>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</si>
  <si>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</si>
  <si>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</si>
  <si>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</si>
  <si>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</si>
  <si>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</si>
  <si>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</si>
  <si>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</si>
  <si>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</si>
  <si>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</si>
  <si>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</si>
  <si>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</si>
  <si>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</si>
  <si>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</si>
  <si>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</si>
  <si>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</si>
  <si>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</si>
  <si>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</si>
  <si>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</si>
  <si>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</si>
  <si>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371-中共四川省纪律检查委员会</t>
  </si>
  <si>
    <t>371301-中共四川省纪律检查委员会</t>
  </si>
  <si>
    <t xml:space="preserve">  设备购置经费</t>
  </si>
  <si>
    <t>购置家具家电7批次，办公设备3批次、购置复印纸等办公耗材4批次。保障机关办公设备的正常更新，确保监督检查、审查调查工作设备需求。</t>
  </si>
  <si>
    <t>家具家电</t>
  </si>
  <si>
    <t>7批次</t>
  </si>
  <si>
    <t>按照政府采购要求办理</t>
  </si>
  <si>
    <t>节约率大于5%</t>
  </si>
  <si>
    <t>使用人满意度</t>
  </si>
  <si>
    <t>大于95%</t>
  </si>
  <si>
    <t>办公设备</t>
  </si>
  <si>
    <t>3批次</t>
  </si>
  <si>
    <t>复印纸等</t>
  </si>
  <si>
    <t>4批次</t>
  </si>
  <si>
    <t>合格率</t>
  </si>
  <si>
    <t>大于99%</t>
  </si>
  <si>
    <t>在规定时间内完成</t>
  </si>
  <si>
    <t>10月前</t>
  </si>
  <si>
    <t xml:space="preserve">  宣传经费</t>
  </si>
  <si>
    <t>通过“廉洁四川”网站运营及微信公众号新媒体宣传，网络宣传产品制作，编写年度优秀通讯员作品集，年度党风廉政宣传报道集，举办清风天府活动，编印警示教育读本，省法纪教育基地和纪检监察陈列室改版，省级廉洁文化基地建设，开展四川省家风活动、家风家教馆建设，全省纪检监察系统宣传工作会，全省纪检监察系统业务培训会，进一步做好党风廉政建设、监督检查等的宣传报道工作。</t>
  </si>
  <si>
    <t>签订“廉洁四川”微信公众号运营维护合同</t>
  </si>
  <si>
    <t xml:space="preserve">1份
</t>
  </si>
  <si>
    <t>--</t>
  </si>
  <si>
    <t>使用者、受众满意度</t>
  </si>
  <si>
    <t>签订“廉洁四川”网站运营维护合同和补充合同</t>
  </si>
  <si>
    <t>2次</t>
  </si>
  <si>
    <t>制作新媒体产品</t>
  </si>
  <si>
    <t>175个</t>
  </si>
  <si>
    <t>购买舆情监测专用软件</t>
  </si>
  <si>
    <t>1套</t>
  </si>
  <si>
    <t>编印年度优秀通讯员作品集</t>
  </si>
  <si>
    <t>200份</t>
  </si>
  <si>
    <t>组织媒体采访活动</t>
  </si>
  <si>
    <t>4次</t>
  </si>
  <si>
    <t>编印警示教育读本</t>
  </si>
  <si>
    <t>1批</t>
  </si>
  <si>
    <t>改版陈列室、省法纪教育基地，增添设备</t>
  </si>
  <si>
    <t>3个</t>
  </si>
  <si>
    <t>设计制作印刷全省廉洁文化基地图册</t>
  </si>
  <si>
    <t>1种</t>
  </si>
  <si>
    <t>组织开展第二届天府好家规评选活动</t>
  </si>
  <si>
    <t>1次</t>
  </si>
  <si>
    <t>召开纪检系统业务培训会</t>
  </si>
  <si>
    <t>召开全省纪检系统宣传工作会</t>
  </si>
  <si>
    <t>“廉洁四川”微信公众号持续稳定运行</t>
  </si>
  <si>
    <t>持续稳定运行</t>
  </si>
  <si>
    <t>廉洁四川”网站持续稳定运行</t>
  </si>
  <si>
    <t>以上项目年度执行</t>
  </si>
  <si>
    <t>380万</t>
  </si>
  <si>
    <t xml:space="preserve">  信息化建设及运行维护</t>
  </si>
  <si>
    <t>通过购买高清时期会议系统设备原厂服务、租用省专用通信局食品会议传输系统、委机关计算机网络整体日常运维、国际互联网服务费用、《廉洁四川》电视栏目经费、警示教育片摄制等，保障委机关信息化正常运转。</t>
  </si>
  <si>
    <t>利用会议系统召开会议</t>
  </si>
  <si>
    <t>40</t>
  </si>
  <si>
    <t>传播廉洁文化，警示教育，预防腐败。</t>
  </si>
  <si>
    <t>达到</t>
  </si>
  <si>
    <t>建设融媒体指挥中心。</t>
  </si>
  <si>
    <t>1</t>
  </si>
  <si>
    <t>专题片的制作，警示教育片何综述类专题片。</t>
  </si>
  <si>
    <t>20</t>
  </si>
  <si>
    <t>与川台共同录制《廉洁四川》电视栏目</t>
  </si>
  <si>
    <t>3</t>
  </si>
  <si>
    <t>图片冲印及画册设计印制。</t>
  </si>
  <si>
    <t>各项差错率</t>
  </si>
  <si>
    <t>小于5%</t>
  </si>
  <si>
    <t>确保省纪委机关至中央纪委机关视频会议系统正常使用</t>
  </si>
  <si>
    <t>正常使用</t>
  </si>
  <si>
    <t>电教设备更新与维护。</t>
  </si>
  <si>
    <t>更新、维护</t>
  </si>
  <si>
    <t>确保委机关、巡视办国际互联网的正常运行，为700余人提供互联网办公服务。</t>
  </si>
  <si>
    <t>保障正常运行</t>
  </si>
  <si>
    <t>2021年内完成</t>
  </si>
  <si>
    <t>预算年度内完成</t>
  </si>
  <si>
    <t>完成项目预算执行预估需要586.78万元。</t>
  </si>
  <si>
    <t xml:space="preserve">  清江东路办公区租赁费</t>
  </si>
  <si>
    <t>租用成都市档案局原办公区，用于保障省委巡视机构和省监委办公用房，以及省纪委机关涉案款物、监督执纪问责档案的业务用房。</t>
  </si>
  <si>
    <t>用于支付房租的租金，财政拨款</t>
  </si>
  <si>
    <t>1168.61万元</t>
  </si>
  <si>
    <t>提供固定场所，保障巡视、监察调查办公</t>
  </si>
  <si>
    <t>服务对象满意度</t>
  </si>
  <si>
    <t>95百分比</t>
  </si>
  <si>
    <t>按合同执行进度</t>
  </si>
  <si>
    <t>按合同约定执行</t>
  </si>
  <si>
    <t>租赁费用</t>
  </si>
  <si>
    <t>2021年省对市（州）转移支付项目绩效目标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</si>
  <si>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</si>
  <si>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</si>
  <si>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</si>
  <si>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</si>
  <si>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</si>
  <si>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</si>
  <si>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</si>
  <si>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</si>
  <si>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</si>
  <si>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</si>
  <si>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</si>
  <si>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</si>
  <si>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</si>
  <si>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</si>
  <si>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</si>
  <si>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</si>
  <si>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</si>
  <si>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</si>
  <si>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</si>
  <si>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</si>
  <si>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t>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</si>
  <si>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</si>
  <si>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</si>
  <si>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</si>
  <si>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</si>
  <si>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</si>
  <si>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</si>
  <si>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</si>
  <si>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</si>
  <si>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</si>
  <si>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</si>
  <si>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</si>
  <si>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</si>
  <si>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</si>
  <si>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</si>
  <si>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</si>
  <si>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</si>
  <si>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</si>
  <si>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</si>
  <si>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</si>
  <si>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</si>
  <si>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</si>
  <si>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</si>
  <si>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注：此表不涉及。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</si>
</sst>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0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3"/>
      <color theme="3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 tint="0.49998000264167786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2" borderId="7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36" fillId="13" borderId="0" applyNumberFormat="0" applyBorder="0" applyAlignment="0" applyProtection="0"/>
    <xf numFmtId="0" fontId="16" fillId="3" borderId="0" applyNumberFormat="0" applyBorder="0" applyAlignment="0" applyProtection="0"/>
    <xf numFmtId="0" fontId="24" fillId="14" borderId="8" applyNumberFormat="0" applyAlignment="0" applyProtection="0"/>
    <xf numFmtId="176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19" borderId="9" applyNumberFormat="0" applyAlignment="0" applyProtection="0"/>
    <xf numFmtId="0" fontId="38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6" borderId="0" applyNumberFormat="0" applyBorder="0" applyAlignment="0" applyProtection="0"/>
    <xf numFmtId="0" fontId="35" fillId="24" borderId="0" applyNumberFormat="0" applyBorder="0" applyAlignment="0" applyProtection="0"/>
    <xf numFmtId="0" fontId="31" fillId="0" borderId="1" applyNumberFormat="0" applyFill="0" applyAlignment="0" applyProtection="0"/>
    <xf numFmtId="0" fontId="0" fillId="25" borderId="10" applyNumberFormat="0" applyFont="0" applyAlignment="0" applyProtection="0"/>
    <xf numFmtId="0" fontId="15" fillId="26" borderId="0" applyNumberFormat="0" applyBorder="0" applyAlignment="0" applyProtection="0"/>
    <xf numFmtId="0" fontId="28" fillId="2" borderId="2" applyNumberFormat="0" applyAlignment="0" applyProtection="0"/>
    <xf numFmtId="0" fontId="36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7" borderId="11" applyNumberFormat="0" applyFont="0" applyAlignment="0" applyProtection="0"/>
    <xf numFmtId="0" fontId="18" fillId="3" borderId="7" applyNumberFormat="0" applyAlignment="0" applyProtection="0"/>
    <xf numFmtId="0" fontId="44" fillId="0" borderId="12" applyNumberFormat="0" applyFill="0" applyAlignment="0" applyProtection="0"/>
    <xf numFmtId="0" fontId="45" fillId="32" borderId="9" applyNumberFormat="0" applyAlignment="0" applyProtection="0"/>
    <xf numFmtId="0" fontId="15" fillId="3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13" applyNumberFormat="0" applyFill="0" applyAlignment="0" applyProtection="0"/>
    <xf numFmtId="0" fontId="16" fillId="7" borderId="0" applyNumberFormat="0" applyBorder="0" applyAlignment="0" applyProtection="0"/>
    <xf numFmtId="0" fontId="3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5" fillId="3" borderId="0" applyNumberFormat="0" applyBorder="0" applyAlignment="0" applyProtection="0"/>
    <xf numFmtId="177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48" fillId="0" borderId="14" applyNumberFormat="0" applyFill="0" applyAlignment="0" applyProtection="0"/>
    <xf numFmtId="0" fontId="49" fillId="38" borderId="15" applyNumberFormat="0" applyAlignment="0" applyProtection="0"/>
    <xf numFmtId="0" fontId="50" fillId="19" borderId="16" applyNumberFormat="0" applyAlignment="0" applyProtection="0"/>
    <xf numFmtId="0" fontId="35" fillId="39" borderId="0" applyNumberFormat="0" applyBorder="0" applyAlignment="0" applyProtection="0"/>
    <xf numFmtId="0" fontId="19" fillId="2" borderId="7" applyNumberFormat="0" applyAlignment="0" applyProtection="0"/>
    <xf numFmtId="0" fontId="16" fillId="21" borderId="0" applyNumberFormat="0" applyBorder="0" applyAlignment="0" applyProtection="0"/>
    <xf numFmtId="0" fontId="35" fillId="40" borderId="0" applyNumberFormat="0" applyBorder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36" fillId="41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178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1" fillId="0" borderId="17" applyNumberFormat="0" applyFill="0" applyAlignment="0" applyProtection="0"/>
    <xf numFmtId="0" fontId="16" fillId="11" borderId="0" applyNumberFormat="0" applyBorder="0" applyAlignment="0" applyProtection="0"/>
    <xf numFmtId="0" fontId="15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7" borderId="11" applyNumberFormat="0" applyFont="0" applyAlignment="0" applyProtection="0"/>
    <xf numFmtId="0" fontId="18" fillId="3" borderId="7" applyNumberFormat="0" applyAlignment="0" applyProtection="0"/>
    <xf numFmtId="0" fontId="52" fillId="0" borderId="18" applyNumberFormat="0" applyFill="0" applyAlignment="0" applyProtection="0"/>
    <xf numFmtId="0" fontId="36" fillId="4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43" borderId="0" applyNumberFormat="0" applyBorder="0" applyAlignment="0" applyProtection="0"/>
    <xf numFmtId="0" fontId="53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5" fillId="33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5" fillId="47" borderId="0" applyNumberFormat="0" applyBorder="0" applyAlignment="0" applyProtection="0"/>
    <xf numFmtId="0" fontId="3" fillId="0" borderId="0">
      <alignment vertical="center"/>
      <protection/>
    </xf>
    <xf numFmtId="0" fontId="16" fillId="7" borderId="0" applyNumberFormat="0" applyBorder="0" applyAlignment="0" applyProtection="0"/>
    <xf numFmtId="0" fontId="15" fillId="45" borderId="0" applyNumberFormat="0" applyBorder="0" applyAlignment="0" applyProtection="0"/>
    <xf numFmtId="0" fontId="24" fillId="14" borderId="8" applyNumberFormat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8" borderId="0" applyNumberFormat="0" applyBorder="0" applyAlignment="0" applyProtection="0"/>
    <xf numFmtId="0" fontId="15" fillId="47" borderId="0" applyNumberFormat="0" applyBorder="0" applyAlignment="0" applyProtection="0"/>
    <xf numFmtId="0" fontId="15" fillId="1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6" fillId="48" borderId="0" applyNumberFormat="0" applyBorder="0" applyAlignment="0" applyProtection="0"/>
    <xf numFmtId="0" fontId="15" fillId="26" borderId="0" applyNumberFormat="0" applyBorder="0" applyAlignment="0" applyProtection="0"/>
  </cellStyleXfs>
  <cellXfs count="217">
    <xf numFmtId="1" fontId="0" fillId="0" borderId="0" xfId="0" applyNumberFormat="1" applyFont="1" applyFill="1" applyAlignment="1">
      <alignment/>
    </xf>
    <xf numFmtId="0" fontId="2" fillId="0" borderId="0" xfId="130" applyFont="1" applyAlignment="1">
      <alignment horizontal="center" vertical="center" wrapText="1"/>
      <protection/>
    </xf>
    <xf numFmtId="0" fontId="3" fillId="0" borderId="0" xfId="130" applyFont="1" applyAlignment="1">
      <alignment horizontal="center" vertical="center" wrapText="1"/>
      <protection/>
    </xf>
    <xf numFmtId="0" fontId="3" fillId="0" borderId="19" xfId="130" applyFont="1" applyBorder="1" applyAlignment="1">
      <alignment vertical="center"/>
      <protection/>
    </xf>
    <xf numFmtId="0" fontId="3" fillId="0" borderId="19" xfId="130" applyFont="1" applyBorder="1" applyAlignment="1">
      <alignment vertical="center" wrapText="1"/>
      <protection/>
    </xf>
    <xf numFmtId="0" fontId="3" fillId="0" borderId="0" xfId="130" applyFont="1" applyBorder="1" applyAlignment="1">
      <alignment vertical="center" wrapText="1"/>
      <protection/>
    </xf>
    <xf numFmtId="0" fontId="3" fillId="0" borderId="20" xfId="130" applyBorder="1" applyAlignment="1">
      <alignment horizontal="center" vertical="center" wrapText="1"/>
      <protection/>
    </xf>
    <xf numFmtId="0" fontId="3" fillId="0" borderId="21" xfId="130" applyBorder="1" applyAlignment="1">
      <alignment horizontal="center" vertical="center" wrapText="1"/>
      <protection/>
    </xf>
    <xf numFmtId="0" fontId="3" fillId="0" borderId="22" xfId="130" applyBorder="1" applyAlignment="1">
      <alignment horizontal="center" vertical="center" wrapText="1"/>
      <protection/>
    </xf>
    <xf numFmtId="0" fontId="3" fillId="0" borderId="20" xfId="130" applyFont="1" applyBorder="1" applyAlignment="1">
      <alignment horizontal="center" vertical="center" wrapText="1"/>
      <protection/>
    </xf>
    <xf numFmtId="0" fontId="3" fillId="0" borderId="21" xfId="130" applyFont="1" applyBorder="1" applyAlignment="1">
      <alignment horizontal="center" vertical="center" wrapText="1"/>
      <protection/>
    </xf>
    <xf numFmtId="0" fontId="3" fillId="0" borderId="22" xfId="130" applyFont="1" applyBorder="1" applyAlignment="1">
      <alignment horizontal="center" vertical="center" wrapText="1"/>
      <protection/>
    </xf>
    <xf numFmtId="0" fontId="3" fillId="0" borderId="23" xfId="130" applyFont="1" applyBorder="1" applyAlignment="1">
      <alignment horizontal="center" vertical="center" wrapText="1"/>
      <protection/>
    </xf>
    <xf numFmtId="1" fontId="4" fillId="0" borderId="22" xfId="0" applyFont="1" applyFill="1" applyBorder="1" applyAlignment="1">
      <alignment horizontal="center" vertical="center" wrapText="1"/>
    </xf>
    <xf numFmtId="1" fontId="1" fillId="0" borderId="22" xfId="0" applyFont="1" applyFill="1" applyBorder="1" applyAlignment="1">
      <alignment vertical="center"/>
    </xf>
    <xf numFmtId="1" fontId="1" fillId="0" borderId="22" xfId="0" applyFont="1" applyFill="1" applyBorder="1" applyAlignment="1">
      <alignment horizontal="center" vertical="center" wrapText="1"/>
    </xf>
    <xf numFmtId="1" fontId="1" fillId="0" borderId="22" xfId="0" applyFont="1" applyFill="1" applyBorder="1" applyAlignment="1">
      <alignment vertical="center" wrapText="1"/>
    </xf>
    <xf numFmtId="1" fontId="1" fillId="0" borderId="22" xfId="0" applyFont="1" applyFill="1" applyBorder="1" applyAlignment="1">
      <alignment horizontal="center" vertical="center" shrinkToFit="1"/>
    </xf>
    <xf numFmtId="1" fontId="0" fillId="0" borderId="22" xfId="0" applyFont="1" applyFill="1" applyBorder="1" applyAlignment="1">
      <alignment vertical="center"/>
    </xf>
    <xf numFmtId="0" fontId="3" fillId="0" borderId="22" xfId="130" applyFont="1" applyBorder="1" applyAlignment="1">
      <alignment vertical="center" wrapText="1"/>
      <protection/>
    </xf>
    <xf numFmtId="0" fontId="3" fillId="0" borderId="22" xfId="130" applyFont="1" applyBorder="1" applyAlignment="1">
      <alignment horizontal="left" vertical="top" wrapText="1"/>
      <protection/>
    </xf>
    <xf numFmtId="0" fontId="5" fillId="0" borderId="22" xfId="130" applyFont="1" applyBorder="1" applyAlignment="1">
      <alignment horizontal="center" vertical="center" wrapText="1"/>
      <protection/>
    </xf>
    <xf numFmtId="0" fontId="3" fillId="0" borderId="22" xfId="130" applyBorder="1" applyAlignment="1">
      <alignment vertical="center" wrapText="1"/>
      <protection/>
    </xf>
    <xf numFmtId="0" fontId="3" fillId="0" borderId="0" xfId="130" applyAlignment="1">
      <alignment vertical="center" wrapText="1"/>
      <protection/>
    </xf>
    <xf numFmtId="1" fontId="1" fillId="0" borderId="20" xfId="0" applyFont="1" applyFill="1" applyBorder="1" applyAlignment="1">
      <alignment horizontal="center" vertical="center" wrapText="1"/>
    </xf>
    <xf numFmtId="1" fontId="1" fillId="0" borderId="21" xfId="0" applyFont="1" applyFill="1" applyBorder="1" applyAlignment="1">
      <alignment horizontal="center" vertical="center" wrapText="1"/>
    </xf>
    <xf numFmtId="1" fontId="1" fillId="0" borderId="20" xfId="0" applyFont="1" applyFill="1" applyBorder="1" applyAlignment="1">
      <alignment horizontal="center" vertical="center"/>
    </xf>
    <xf numFmtId="1" fontId="1" fillId="0" borderId="21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 shrinkToFit="1"/>
    </xf>
    <xf numFmtId="1" fontId="1" fillId="0" borderId="21" xfId="0" applyFont="1" applyFill="1" applyBorder="1" applyAlignment="1">
      <alignment horizontal="center" vertical="center" shrinkToFit="1"/>
    </xf>
    <xf numFmtId="0" fontId="3" fillId="0" borderId="22" xfId="130" applyFont="1" applyBorder="1" applyAlignment="1">
      <alignment horizontal="left" vertical="center" wrapText="1"/>
      <protection/>
    </xf>
    <xf numFmtId="0" fontId="3" fillId="0" borderId="22" xfId="130" applyBorder="1" applyAlignment="1">
      <alignment horizontal="right" vertical="center" wrapText="1"/>
      <protection/>
    </xf>
    <xf numFmtId="0" fontId="3" fillId="0" borderId="22" xfId="130" applyBorder="1" applyAlignment="1">
      <alignment horizontal="left" vertical="top" wrapText="1"/>
      <protection/>
    </xf>
    <xf numFmtId="1" fontId="1" fillId="0" borderId="23" xfId="0" applyFont="1" applyFill="1" applyBorder="1" applyAlignment="1">
      <alignment horizontal="center" vertical="center" wrapText="1"/>
    </xf>
    <xf numFmtId="1" fontId="1" fillId="0" borderId="23" xfId="0" applyFont="1" applyFill="1" applyBorder="1" applyAlignment="1">
      <alignment horizontal="center" vertical="center"/>
    </xf>
    <xf numFmtId="1" fontId="1" fillId="0" borderId="23" xfId="0" applyFont="1" applyFill="1" applyBorder="1" applyAlignment="1">
      <alignment horizontal="center" vertical="center" shrinkToFit="1"/>
    </xf>
    <xf numFmtId="0" fontId="3" fillId="0" borderId="0" xfId="130" applyFill="1" applyAlignment="1">
      <alignment vertical="center" wrapText="1"/>
      <protection/>
    </xf>
    <xf numFmtId="0" fontId="6" fillId="0" borderId="0" xfId="130" applyFont="1" applyFill="1" applyAlignment="1">
      <alignment vertical="center" wrapText="1"/>
      <protection/>
    </xf>
    <xf numFmtId="0" fontId="2" fillId="0" borderId="0" xfId="130" applyFont="1" applyFill="1" applyAlignment="1">
      <alignment horizontal="center" vertical="center" wrapText="1"/>
      <protection/>
    </xf>
    <xf numFmtId="0" fontId="3" fillId="0" borderId="0" xfId="130" applyFill="1" applyAlignment="1">
      <alignment horizontal="right" vertical="center" wrapText="1"/>
      <protection/>
    </xf>
    <xf numFmtId="0" fontId="6" fillId="0" borderId="22" xfId="130" applyFont="1" applyFill="1" applyBorder="1" applyAlignment="1">
      <alignment horizontal="center" vertical="center" wrapText="1"/>
      <protection/>
    </xf>
    <xf numFmtId="0" fontId="6" fillId="0" borderId="24" xfId="130" applyFont="1" applyFill="1" applyBorder="1" applyAlignment="1">
      <alignment horizontal="center" vertical="center" wrapText="1"/>
      <protection/>
    </xf>
    <xf numFmtId="0" fontId="5" fillId="0" borderId="22" xfId="130" applyFont="1" applyFill="1" applyBorder="1" applyAlignment="1">
      <alignment horizontal="left" vertical="center" wrapText="1"/>
      <protection/>
    </xf>
    <xf numFmtId="0" fontId="3" fillId="0" borderId="25" xfId="130" applyFont="1" applyFill="1" applyBorder="1" applyAlignment="1" applyProtection="1">
      <alignment vertical="center" wrapText="1"/>
      <protection/>
    </xf>
    <xf numFmtId="180" fontId="5" fillId="0" borderId="22" xfId="130" applyNumberFormat="1" applyFont="1" applyFill="1" applyBorder="1" applyAlignment="1">
      <alignment horizontal="right" vertical="center" wrapText="1"/>
      <protection/>
    </xf>
    <xf numFmtId="0" fontId="5" fillId="0" borderId="20" xfId="130" applyFont="1" applyFill="1" applyBorder="1" applyAlignment="1" applyProtection="1">
      <alignment horizontal="left" vertical="center" wrapText="1"/>
      <protection/>
    </xf>
    <xf numFmtId="0" fontId="5" fillId="0" borderId="23" xfId="130" applyFont="1" applyFill="1" applyBorder="1" applyAlignment="1" applyProtection="1">
      <alignment horizontal="left" vertical="center" wrapText="1"/>
      <protection/>
    </xf>
    <xf numFmtId="0" fontId="3" fillId="0" borderId="26" xfId="130" applyFont="1" applyFill="1" applyBorder="1" applyAlignment="1" applyProtection="1">
      <alignment vertical="center" wrapText="1"/>
      <protection/>
    </xf>
    <xf numFmtId="0" fontId="3" fillId="0" borderId="27" xfId="130" applyFont="1" applyFill="1" applyBorder="1" applyAlignment="1" applyProtection="1">
      <alignment vertical="center" wrapText="1"/>
      <protection/>
    </xf>
    <xf numFmtId="0" fontId="3" fillId="0" borderId="28" xfId="130" applyFont="1" applyFill="1" applyBorder="1" applyAlignment="1" applyProtection="1">
      <alignment vertical="center" wrapText="1"/>
      <protection/>
    </xf>
    <xf numFmtId="0" fontId="3" fillId="0" borderId="29" xfId="130" applyFont="1" applyFill="1" applyBorder="1" applyAlignment="1" applyProtection="1">
      <alignment vertical="center" wrapText="1"/>
      <protection/>
    </xf>
    <xf numFmtId="0" fontId="3" fillId="0" borderId="30" xfId="130" applyFont="1" applyFill="1" applyBorder="1" applyAlignment="1" applyProtection="1">
      <alignment vertical="center" wrapText="1"/>
      <protection/>
    </xf>
    <xf numFmtId="0" fontId="3" fillId="0" borderId="31" xfId="130" applyFont="1" applyFill="1" applyBorder="1" applyAlignment="1" applyProtection="1">
      <alignment vertical="center" wrapText="1"/>
      <protection/>
    </xf>
    <xf numFmtId="0" fontId="5" fillId="0" borderId="22" xfId="13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7" fillId="2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181" fontId="7" fillId="0" borderId="22" xfId="0" applyNumberFormat="1" applyFont="1" applyFill="1" applyBorder="1" applyAlignment="1" applyProtection="1">
      <alignment vertical="center" wrapText="1"/>
      <protection/>
    </xf>
    <xf numFmtId="181" fontId="7" fillId="0" borderId="2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1" fontId="7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7" fillId="0" borderId="38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81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181" fontId="7" fillId="0" borderId="39" xfId="0" applyNumberFormat="1" applyFont="1" applyFill="1" applyBorder="1" applyAlignment="1" applyProtection="1">
      <alignment vertical="center" wrapText="1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49" borderId="0" xfId="0" applyNumberFormat="1" applyFont="1" applyFill="1" applyAlignment="1">
      <alignment/>
    </xf>
    <xf numFmtId="1" fontId="0" fillId="50" borderId="0" xfId="0" applyNumberFormat="1" applyFont="1" applyFill="1" applyAlignment="1">
      <alignment/>
    </xf>
    <xf numFmtId="1" fontId="7" fillId="50" borderId="0" xfId="0" applyNumberFormat="1" applyFont="1" applyFill="1" applyAlignment="1">
      <alignment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Alignment="1">
      <alignment/>
    </xf>
    <xf numFmtId="0" fontId="7" fillId="2" borderId="21" xfId="0" applyNumberFormat="1" applyFont="1" applyFill="1" applyBorder="1" applyAlignment="1" applyProtection="1">
      <alignment horizontal="center" vertical="center"/>
      <protection/>
    </xf>
    <xf numFmtId="0" fontId="7" fillId="2" borderId="32" xfId="0" applyNumberFormat="1" applyFont="1" applyFill="1" applyBorder="1" applyAlignment="1" applyProtection="1">
      <alignment horizontal="center" vertical="center"/>
      <protection/>
    </xf>
    <xf numFmtId="0" fontId="7" fillId="2" borderId="33" xfId="0" applyNumberFormat="1" applyFont="1" applyFill="1" applyBorder="1" applyAlignment="1" applyProtection="1">
      <alignment horizontal="center" vertical="center"/>
      <protection/>
    </xf>
    <xf numFmtId="0" fontId="7" fillId="2" borderId="22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2" borderId="24" xfId="0" applyNumberFormat="1" applyFont="1" applyFill="1" applyBorder="1" applyAlignment="1" applyProtection="1">
      <alignment horizontal="center" vertical="center"/>
      <protection/>
    </xf>
    <xf numFmtId="0" fontId="7" fillId="2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7" fillId="2" borderId="34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81" fontId="5" fillId="0" borderId="44" xfId="0" applyNumberFormat="1" applyFont="1" applyFill="1" applyBorder="1" applyAlignment="1" applyProtection="1">
      <alignment vertical="center" wrapText="1"/>
      <protection/>
    </xf>
    <xf numFmtId="0" fontId="7" fillId="0" borderId="45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7" fillId="0" borderId="46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7" fillId="0" borderId="47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horizontal="center" vertical="center"/>
    </xf>
    <xf numFmtId="181" fontId="5" fillId="0" borderId="44" xfId="0" applyNumberFormat="1" applyFont="1" applyFill="1" applyBorder="1" applyAlignment="1">
      <alignment vertical="center" wrapText="1"/>
    </xf>
    <xf numFmtId="181" fontId="5" fillId="0" borderId="44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81" fontId="5" fillId="0" borderId="46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1" xfId="0" applyNumberFormat="1" applyFont="1" applyFill="1" applyBorder="1" applyAlignment="1" applyProtection="1">
      <alignment horizontal="center" vertical="center"/>
      <protection/>
    </xf>
    <xf numFmtId="0" fontId="5" fillId="2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182" fontId="7" fillId="0" borderId="22" xfId="0" applyNumberFormat="1" applyFont="1" applyFill="1" applyBorder="1" applyAlignment="1" applyProtection="1">
      <alignment horizontal="center" vertical="center" wrapText="1"/>
      <protection/>
    </xf>
    <xf numFmtId="182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2" borderId="20" xfId="0" applyNumberFormat="1" applyFont="1" applyFill="1" applyBorder="1" applyAlignment="1" applyProtection="1">
      <alignment horizontal="center" vertical="center" wrapText="1"/>
      <protection/>
    </xf>
    <xf numFmtId="0" fontId="7" fillId="2" borderId="22" xfId="0" applyNumberFormat="1" applyFont="1" applyFill="1" applyBorder="1" applyAlignment="1" applyProtection="1">
      <alignment horizontal="center" vertical="center" wrapText="1"/>
      <protection/>
    </xf>
    <xf numFmtId="0" fontId="7" fillId="2" borderId="24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Alignment="1" applyProtection="1">
      <alignment horizontal="right" vertical="center"/>
      <protection/>
    </xf>
    <xf numFmtId="4" fontId="5" fillId="0" borderId="39" xfId="0" applyNumberFormat="1" applyFont="1" applyFill="1" applyBorder="1" applyAlignment="1" applyProtection="1">
      <alignment horizontal="center" vertical="center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>
      <alignment horizontal="right" vertical="center" wrapText="1"/>
    </xf>
    <xf numFmtId="181" fontId="5" fillId="0" borderId="39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right" vertical="center" wrapText="1"/>
    </xf>
    <xf numFmtId="181" fontId="5" fillId="0" borderId="2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132">
    <cellStyle name="Normal" xfId="0"/>
    <cellStyle name="Warning Text 1 1" xfId="15"/>
    <cellStyle name="Total 1" xfId="16"/>
    <cellStyle name="Title 1 1" xfId="17"/>
    <cellStyle name="Title 1" xfId="18"/>
    <cellStyle name="Output 1" xfId="19"/>
    <cellStyle name="Linked Cell 1 1" xfId="20"/>
    <cellStyle name="Linked Cell 1" xfId="21"/>
    <cellStyle name="Neutral 1" xfId="22"/>
    <cellStyle name="Heading 4 1 1" xfId="23"/>
    <cellStyle name="Heading 3 1 1" xfId="24"/>
    <cellStyle name="Heading 2 1 1" xfId="25"/>
    <cellStyle name="Heading 2 1" xfId="26"/>
    <cellStyle name="Heading 1 1 1" xfId="27"/>
    <cellStyle name="Heading 1 1" xfId="28"/>
    <cellStyle name="Good 1 1" xfId="29"/>
    <cellStyle name="Good 1" xfId="30"/>
    <cellStyle name="Explanatory Text 1 1" xfId="31"/>
    <cellStyle name="Explanatory Text 1" xfId="32"/>
    <cellStyle name="Calculation 1" xfId="33"/>
    <cellStyle name="Bad 1 1" xfId="34"/>
    <cellStyle name="Bad 1" xfId="35"/>
    <cellStyle name="Accent6 1 1" xfId="36"/>
    <cellStyle name="20% - Accent3 1" xfId="37"/>
    <cellStyle name="40% - Accent2 1 1" xfId="38"/>
    <cellStyle name="强调文字颜色 4" xfId="39"/>
    <cellStyle name="40% - 强调文字颜色 3" xfId="40"/>
    <cellStyle name="20% - Accent5 1 1" xfId="41"/>
    <cellStyle name="Accent3 1" xfId="42"/>
    <cellStyle name="20% - 强调文字颜色 3" xfId="43"/>
    <cellStyle name="40% - Accent3 1" xfId="44"/>
    <cellStyle name="Check Cell 1 1" xfId="45"/>
    <cellStyle name="Currency" xfId="46"/>
    <cellStyle name="60% - 强调文字颜色 2" xfId="47"/>
    <cellStyle name="强调文字颜色 2" xfId="48"/>
    <cellStyle name="60% - 强调文字颜色 1" xfId="49"/>
    <cellStyle name="强调文字颜色 1" xfId="50"/>
    <cellStyle name="Percent" xfId="51"/>
    <cellStyle name="计算" xfId="52"/>
    <cellStyle name="适中" xfId="53"/>
    <cellStyle name="20% - Accent1 1 1" xfId="54"/>
    <cellStyle name="Warning Text 1" xfId="55"/>
    <cellStyle name="好" xfId="56"/>
    <cellStyle name="60% - 强调文字颜色 4" xfId="57"/>
    <cellStyle name="Accent6 1" xfId="58"/>
    <cellStyle name="60% - 强调文字颜色 3" xfId="59"/>
    <cellStyle name="Total 1 1" xfId="60"/>
    <cellStyle name="注释" xfId="61"/>
    <cellStyle name="Accent5 1 1" xfId="62"/>
    <cellStyle name="Output 1 1" xfId="63"/>
    <cellStyle name="20% - 强调文字颜色 2" xfId="64"/>
    <cellStyle name="Heading 4 1" xfId="65"/>
    <cellStyle name="标题 4" xfId="66"/>
    <cellStyle name="40% - 强调文字颜色 4" xfId="67"/>
    <cellStyle name="Followed Hyperlink" xfId="68"/>
    <cellStyle name="标题" xfId="69"/>
    <cellStyle name="警告文本" xfId="70"/>
    <cellStyle name="强调文字颜色 6" xfId="71"/>
    <cellStyle name="40% - 强调文字颜色 1" xfId="72"/>
    <cellStyle name="20% - 强调文字颜色 1" xfId="73"/>
    <cellStyle name="Note 1 1" xfId="74"/>
    <cellStyle name="Input 1 1" xfId="75"/>
    <cellStyle name="汇总" xfId="76"/>
    <cellStyle name="输入" xfId="77"/>
    <cellStyle name="Accent1 1" xfId="78"/>
    <cellStyle name="Neutral 1 1" xfId="79"/>
    <cellStyle name="标题 3" xfId="80"/>
    <cellStyle name="20% - Accent3 1 1" xfId="81"/>
    <cellStyle name="强调文字颜色 5" xfId="82"/>
    <cellStyle name="Hyperlink" xfId="83"/>
    <cellStyle name="40% - 强调文字颜色 6" xfId="84"/>
    <cellStyle name="60% - Accent3 1" xfId="85"/>
    <cellStyle name="Comma [0]" xfId="86"/>
    <cellStyle name="60% - Accent2 1" xfId="87"/>
    <cellStyle name="40% - 强调文字颜色 5" xfId="88"/>
    <cellStyle name="解释性文本" xfId="89"/>
    <cellStyle name="20% - 强调文字颜色 5" xfId="90"/>
    <cellStyle name="标题 1" xfId="91"/>
    <cellStyle name="检查单元格" xfId="92"/>
    <cellStyle name="输出" xfId="93"/>
    <cellStyle name="60% - 强调文字颜色 6" xfId="94"/>
    <cellStyle name="Calculation 1 1" xfId="95"/>
    <cellStyle name="20% - Accent1 1" xfId="96"/>
    <cellStyle name="强调文字颜色 3" xfId="97"/>
    <cellStyle name="20% - Accent2 1" xfId="98"/>
    <cellStyle name="Heading 3 1" xfId="99"/>
    <cellStyle name="Comma" xfId="100"/>
    <cellStyle name="60% - Accent2 1 1" xfId="101"/>
    <cellStyle name="20% - 强调文字颜色 4" xfId="102"/>
    <cellStyle name="20% - Accent2 1 1" xfId="103"/>
    <cellStyle name="60% - Accent3 1 1" xfId="104"/>
    <cellStyle name="Currency [0]" xfId="105"/>
    <cellStyle name="20% - Accent4 1" xfId="106"/>
    <cellStyle name="20% - Accent4 1 1" xfId="107"/>
    <cellStyle name="链接单元格" xfId="108"/>
    <cellStyle name="20% - Accent5 1" xfId="109"/>
    <cellStyle name="60% - Accent6 1 1" xfId="110"/>
    <cellStyle name="20% - Accent6 1" xfId="111"/>
    <cellStyle name="Note 1" xfId="112"/>
    <cellStyle name="Input 1" xfId="113"/>
    <cellStyle name="标题 2" xfId="114"/>
    <cellStyle name="20% - 强调文字颜色 6" xfId="115"/>
    <cellStyle name="40% - Accent6 1 1" xfId="116"/>
    <cellStyle name="20% - Accent6 1 1" xfId="117"/>
    <cellStyle name="60% - 强调文字颜色 5" xfId="118"/>
    <cellStyle name="差" xfId="119"/>
    <cellStyle name="40% - Accent1 1" xfId="120"/>
    <cellStyle name="40% - Accent1 1 1" xfId="121"/>
    <cellStyle name="40% - Accent2 1" xfId="122"/>
    <cellStyle name="40% - Accent3 1 1" xfId="123"/>
    <cellStyle name="40% - Accent4 1" xfId="124"/>
    <cellStyle name="40% - Accent5 1" xfId="125"/>
    <cellStyle name="Accent1 1 1" xfId="126"/>
    <cellStyle name="40% - Accent5 1 1" xfId="127"/>
    <cellStyle name="40% - Accent4 1 1" xfId="128"/>
    <cellStyle name="Accent2 1" xfId="129"/>
    <cellStyle name="常规 2" xfId="130"/>
    <cellStyle name="40% - Accent6 1" xfId="131"/>
    <cellStyle name="60% - Accent1 1" xfId="132"/>
    <cellStyle name="Check Cell 1" xfId="133"/>
    <cellStyle name="60% - Accent1 1 1" xfId="134"/>
    <cellStyle name="60% - Accent4 1" xfId="135"/>
    <cellStyle name="60% - Accent4 1 1" xfId="136"/>
    <cellStyle name="60% - Accent5 1 1" xfId="137"/>
    <cellStyle name="60% - Accent5 1" xfId="138"/>
    <cellStyle name="60% - Accent6 1" xfId="139"/>
    <cellStyle name="Accent2 1 1" xfId="140"/>
    <cellStyle name="Accent3 1 1" xfId="141"/>
    <cellStyle name="Accent4 1" xfId="142"/>
    <cellStyle name="Accent4 1 1" xfId="143"/>
    <cellStyle name="40% - 强调文字颜色 2" xfId="144"/>
    <cellStyle name="Accent5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B8" sqref="B8"/>
    </sheetView>
  </sheetViews>
  <sheetFormatPr defaultColWidth="9.33203125" defaultRowHeight="11.25"/>
  <cols>
    <col min="1" max="1" width="163.83203125" style="0" customWidth="1"/>
  </cols>
  <sheetData>
    <row r="1" ht="15.75">
      <c r="A1" s="211"/>
    </row>
    <row r="3" ht="63.75" customHeight="1">
      <c r="A3" s="212" t="s">
        <v>0</v>
      </c>
    </row>
    <row r="4" ht="107.25" customHeight="1">
      <c r="A4" s="213" t="s">
        <v>1</v>
      </c>
    </row>
    <row r="5" ht="409.5" customHeight="1" hidden="1">
      <c r="A5" s="214"/>
    </row>
    <row r="6" ht="22.5">
      <c r="A6" s="215"/>
    </row>
    <row r="7" ht="57" customHeight="1">
      <c r="A7" s="215"/>
    </row>
    <row r="8" ht="78" customHeight="1"/>
    <row r="9" ht="82.5" customHeight="1">
      <c r="A9" s="21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0"/>
      <c r="B1" s="80"/>
      <c r="C1" s="80"/>
      <c r="D1" s="80"/>
      <c r="E1" s="88"/>
      <c r="F1" s="80"/>
      <c r="G1" s="80"/>
      <c r="H1" s="70" t="s">
        <v>379</v>
      </c>
    </row>
    <row r="2" spans="1:8" ht="25.5" customHeight="1">
      <c r="A2" s="56" t="s">
        <v>380</v>
      </c>
      <c r="B2" s="56"/>
      <c r="C2" s="56"/>
      <c r="D2" s="56"/>
      <c r="E2" s="56"/>
      <c r="F2" s="56"/>
      <c r="G2" s="56"/>
      <c r="H2" s="56"/>
    </row>
    <row r="3" spans="1:8" ht="19.5" customHeight="1">
      <c r="A3" s="81" t="s">
        <v>0</v>
      </c>
      <c r="B3" s="82"/>
      <c r="C3" s="82"/>
      <c r="D3" s="82"/>
      <c r="E3" s="82"/>
      <c r="F3" s="82"/>
      <c r="G3" s="82"/>
      <c r="H3" s="70" t="s">
        <v>5</v>
      </c>
    </row>
    <row r="4" spans="1:8" ht="19.5" customHeight="1">
      <c r="A4" s="83" t="s">
        <v>381</v>
      </c>
      <c r="B4" s="83" t="s">
        <v>382</v>
      </c>
      <c r="C4" s="72" t="s">
        <v>383</v>
      </c>
      <c r="D4" s="72"/>
      <c r="E4" s="77"/>
      <c r="F4" s="77"/>
      <c r="G4" s="77"/>
      <c r="H4" s="72"/>
    </row>
    <row r="5" spans="1:8" ht="19.5" customHeight="1">
      <c r="A5" s="83"/>
      <c r="B5" s="83"/>
      <c r="C5" s="84" t="s">
        <v>59</v>
      </c>
      <c r="D5" s="73" t="s">
        <v>253</v>
      </c>
      <c r="E5" s="97" t="s">
        <v>384</v>
      </c>
      <c r="F5" s="98"/>
      <c r="G5" s="99"/>
      <c r="H5" s="100" t="s">
        <v>258</v>
      </c>
    </row>
    <row r="6" spans="1:8" ht="33.75" customHeight="1">
      <c r="A6" s="75"/>
      <c r="B6" s="75"/>
      <c r="C6" s="85"/>
      <c r="D6" s="76"/>
      <c r="E6" s="92" t="s">
        <v>74</v>
      </c>
      <c r="F6" s="93" t="s">
        <v>385</v>
      </c>
      <c r="G6" s="94" t="s">
        <v>386</v>
      </c>
      <c r="H6" s="95"/>
    </row>
    <row r="7" spans="1:8" ht="19.5" customHeight="1">
      <c r="A7" s="67" t="s">
        <v>38</v>
      </c>
      <c r="B7" s="86" t="s">
        <v>59</v>
      </c>
      <c r="C7" s="79">
        <f>SUM(D7,F7:H7)</f>
        <v>399.67</v>
      </c>
      <c r="D7" s="87">
        <v>0</v>
      </c>
      <c r="E7" s="87">
        <f>SUM(F7:G7)</f>
        <v>382.67</v>
      </c>
      <c r="F7" s="87">
        <v>36</v>
      </c>
      <c r="G7" s="78">
        <v>346.67</v>
      </c>
      <c r="H7" s="96">
        <v>17</v>
      </c>
    </row>
    <row r="8" spans="1:8" ht="19.5" customHeight="1">
      <c r="A8" s="67" t="s">
        <v>38</v>
      </c>
      <c r="B8" s="86" t="s">
        <v>82</v>
      </c>
      <c r="C8" s="79">
        <f>SUM(D8,F8:H8)</f>
        <v>399.67</v>
      </c>
      <c r="D8" s="87">
        <v>0</v>
      </c>
      <c r="E8" s="87">
        <f>SUM(F8:G8)</f>
        <v>382.67</v>
      </c>
      <c r="F8" s="87">
        <v>36</v>
      </c>
      <c r="G8" s="78">
        <v>346.67</v>
      </c>
      <c r="H8" s="96">
        <v>17</v>
      </c>
    </row>
    <row r="9" spans="1:8" ht="19.5" customHeight="1">
      <c r="A9" s="67" t="s">
        <v>87</v>
      </c>
      <c r="B9" s="86" t="s">
        <v>83</v>
      </c>
      <c r="C9" s="79">
        <f>SUM(D9,F9:H9)</f>
        <v>399.67</v>
      </c>
      <c r="D9" s="87">
        <v>0</v>
      </c>
      <c r="E9" s="87">
        <f>SUM(F9:G9)</f>
        <v>382.67</v>
      </c>
      <c r="F9" s="87">
        <v>36</v>
      </c>
      <c r="G9" s="78">
        <v>346.67</v>
      </c>
      <c r="H9" s="96">
        <v>17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2" sqref="E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54"/>
      <c r="B1" s="55"/>
      <c r="C1" s="55"/>
      <c r="D1" s="55"/>
      <c r="E1" s="55"/>
      <c r="F1" s="55"/>
      <c r="G1" s="55"/>
      <c r="H1" s="68" t="s">
        <v>387</v>
      </c>
    </row>
    <row r="2" spans="1:8" ht="19.5" customHeight="1">
      <c r="A2" s="56" t="s">
        <v>388</v>
      </c>
      <c r="B2" s="56"/>
      <c r="C2" s="56"/>
      <c r="D2" s="56"/>
      <c r="E2" s="56"/>
      <c r="F2" s="56"/>
      <c r="G2" s="56"/>
      <c r="H2" s="56"/>
    </row>
    <row r="3" spans="1:8" ht="19.5" customHeight="1">
      <c r="A3" s="57" t="s">
        <v>0</v>
      </c>
      <c r="B3" s="58"/>
      <c r="C3" s="58"/>
      <c r="D3" s="58"/>
      <c r="E3" s="58"/>
      <c r="F3" s="69"/>
      <c r="G3" s="69"/>
      <c r="H3" s="70" t="s">
        <v>5</v>
      </c>
    </row>
    <row r="4" spans="1:8" ht="19.5" customHeight="1">
      <c r="A4" s="59" t="s">
        <v>58</v>
      </c>
      <c r="B4" s="60"/>
      <c r="C4" s="60"/>
      <c r="D4" s="60"/>
      <c r="E4" s="61"/>
      <c r="F4" s="71" t="s">
        <v>389</v>
      </c>
      <c r="G4" s="72"/>
      <c r="H4" s="72"/>
    </row>
    <row r="5" spans="1:8" ht="19.5" customHeight="1">
      <c r="A5" s="59" t="s">
        <v>69</v>
      </c>
      <c r="B5" s="60"/>
      <c r="C5" s="61"/>
      <c r="D5" s="62" t="s">
        <v>70</v>
      </c>
      <c r="E5" s="73" t="s">
        <v>128</v>
      </c>
      <c r="F5" s="74" t="s">
        <v>59</v>
      </c>
      <c r="G5" s="74" t="s">
        <v>124</v>
      </c>
      <c r="H5" s="72" t="s">
        <v>125</v>
      </c>
    </row>
    <row r="6" spans="1:8" ht="19.5" customHeight="1">
      <c r="A6" s="63" t="s">
        <v>79</v>
      </c>
      <c r="B6" s="64" t="s">
        <v>80</v>
      </c>
      <c r="C6" s="65" t="s">
        <v>81</v>
      </c>
      <c r="D6" s="66"/>
      <c r="E6" s="75"/>
      <c r="F6" s="76"/>
      <c r="G6" s="76"/>
      <c r="H6" s="77"/>
    </row>
    <row r="7" spans="1:8" ht="19.5" customHeight="1">
      <c r="A7" s="67" t="s">
        <v>38</v>
      </c>
      <c r="B7" s="67" t="s">
        <v>38</v>
      </c>
      <c r="C7" s="67" t="s">
        <v>38</v>
      </c>
      <c r="D7" s="67" t="s">
        <v>38</v>
      </c>
      <c r="E7" s="67" t="s">
        <v>38</v>
      </c>
      <c r="F7" s="78">
        <f aca="true" t="shared" si="0" ref="F7:F16">SUM(G7:H7)</f>
        <v>0</v>
      </c>
      <c r="G7" s="79" t="s">
        <v>38</v>
      </c>
      <c r="H7" s="78" t="s">
        <v>38</v>
      </c>
    </row>
    <row r="8" spans="1:8" ht="19.5" customHeight="1">
      <c r="A8" s="67" t="s">
        <v>38</v>
      </c>
      <c r="B8" s="67" t="s">
        <v>38</v>
      </c>
      <c r="C8" s="67" t="s">
        <v>38</v>
      </c>
      <c r="D8" s="67" t="s">
        <v>38</v>
      </c>
      <c r="E8" s="67" t="s">
        <v>38</v>
      </c>
      <c r="F8" s="78">
        <f t="shared" si="0"/>
        <v>0</v>
      </c>
      <c r="G8" s="79" t="s">
        <v>38</v>
      </c>
      <c r="H8" s="78" t="s">
        <v>38</v>
      </c>
    </row>
    <row r="9" spans="1:8" ht="19.5" customHeight="1">
      <c r="A9" s="67" t="s">
        <v>38</v>
      </c>
      <c r="B9" s="67" t="s">
        <v>38</v>
      </c>
      <c r="C9" s="67" t="s">
        <v>38</v>
      </c>
      <c r="D9" s="67" t="s">
        <v>38</v>
      </c>
      <c r="E9" s="67" t="s">
        <v>38</v>
      </c>
      <c r="F9" s="78">
        <f t="shared" si="0"/>
        <v>0</v>
      </c>
      <c r="G9" s="79" t="s">
        <v>38</v>
      </c>
      <c r="H9" s="78" t="s">
        <v>38</v>
      </c>
    </row>
    <row r="10" spans="1:8" ht="19.5" customHeight="1">
      <c r="A10" s="67" t="s">
        <v>38</v>
      </c>
      <c r="B10" s="67" t="s">
        <v>38</v>
      </c>
      <c r="C10" s="67" t="s">
        <v>38</v>
      </c>
      <c r="D10" s="67" t="s">
        <v>38</v>
      </c>
      <c r="E10" s="67" t="s">
        <v>38</v>
      </c>
      <c r="F10" s="78">
        <f t="shared" si="0"/>
        <v>0</v>
      </c>
      <c r="G10" s="79" t="s">
        <v>38</v>
      </c>
      <c r="H10" s="78" t="s">
        <v>38</v>
      </c>
    </row>
    <row r="11" spans="1:8" ht="19.5" customHeight="1">
      <c r="A11" s="67" t="s">
        <v>38</v>
      </c>
      <c r="B11" s="67" t="s">
        <v>38</v>
      </c>
      <c r="C11" s="67" t="s">
        <v>38</v>
      </c>
      <c r="D11" s="67" t="s">
        <v>38</v>
      </c>
      <c r="E11" s="67" t="s">
        <v>38</v>
      </c>
      <c r="F11" s="78">
        <f t="shared" si="0"/>
        <v>0</v>
      </c>
      <c r="G11" s="79" t="s">
        <v>38</v>
      </c>
      <c r="H11" s="78" t="s">
        <v>38</v>
      </c>
    </row>
    <row r="12" spans="1:8" ht="19.5" customHeight="1">
      <c r="A12" s="67" t="s">
        <v>38</v>
      </c>
      <c r="B12" s="67" t="s">
        <v>38</v>
      </c>
      <c r="C12" s="67" t="s">
        <v>38</v>
      </c>
      <c r="D12" s="67" t="s">
        <v>38</v>
      </c>
      <c r="E12" s="67" t="s">
        <v>38</v>
      </c>
      <c r="F12" s="78">
        <f t="shared" si="0"/>
        <v>0</v>
      </c>
      <c r="G12" s="79" t="s">
        <v>38</v>
      </c>
      <c r="H12" s="78" t="s">
        <v>38</v>
      </c>
    </row>
    <row r="13" spans="1:8" ht="19.5" customHeight="1">
      <c r="A13" s="67" t="s">
        <v>38</v>
      </c>
      <c r="B13" s="67" t="s">
        <v>38</v>
      </c>
      <c r="C13" s="67" t="s">
        <v>38</v>
      </c>
      <c r="D13" s="67" t="s">
        <v>38</v>
      </c>
      <c r="E13" s="67" t="s">
        <v>38</v>
      </c>
      <c r="F13" s="78">
        <f t="shared" si="0"/>
        <v>0</v>
      </c>
      <c r="G13" s="79" t="s">
        <v>38</v>
      </c>
      <c r="H13" s="78" t="s">
        <v>38</v>
      </c>
    </row>
    <row r="14" spans="1:8" ht="19.5" customHeight="1">
      <c r="A14" s="67" t="s">
        <v>38</v>
      </c>
      <c r="B14" s="67" t="s">
        <v>38</v>
      </c>
      <c r="C14" s="67" t="s">
        <v>38</v>
      </c>
      <c r="D14" s="67" t="s">
        <v>38</v>
      </c>
      <c r="E14" s="67" t="s">
        <v>38</v>
      </c>
      <c r="F14" s="78">
        <f t="shared" si="0"/>
        <v>0</v>
      </c>
      <c r="G14" s="79" t="s">
        <v>38</v>
      </c>
      <c r="H14" s="78" t="s">
        <v>38</v>
      </c>
    </row>
    <row r="15" spans="1:8" ht="19.5" customHeight="1">
      <c r="A15" s="67" t="s">
        <v>38</v>
      </c>
      <c r="B15" s="67" t="s">
        <v>38</v>
      </c>
      <c r="C15" s="67" t="s">
        <v>38</v>
      </c>
      <c r="D15" s="67" t="s">
        <v>38</v>
      </c>
      <c r="E15" s="67" t="s">
        <v>38</v>
      </c>
      <c r="F15" s="78">
        <f t="shared" si="0"/>
        <v>0</v>
      </c>
      <c r="G15" s="79" t="s">
        <v>38</v>
      </c>
      <c r="H15" s="78" t="s">
        <v>38</v>
      </c>
    </row>
    <row r="16" spans="1:8" ht="19.5" customHeight="1">
      <c r="A16" s="67" t="s">
        <v>38</v>
      </c>
      <c r="B16" s="67" t="s">
        <v>38</v>
      </c>
      <c r="C16" s="67" t="s">
        <v>38</v>
      </c>
      <c r="D16" s="67" t="s">
        <v>38</v>
      </c>
      <c r="E16" s="67" t="s">
        <v>38</v>
      </c>
      <c r="F16" s="78">
        <f t="shared" si="0"/>
        <v>0</v>
      </c>
      <c r="G16" s="79" t="s">
        <v>38</v>
      </c>
      <c r="H16" s="78" t="s">
        <v>38</v>
      </c>
    </row>
    <row r="17" ht="11.25">
      <c r="A17" t="s">
        <v>390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34" sqref="B3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0"/>
      <c r="B1" s="80"/>
      <c r="C1" s="80"/>
      <c r="D1" s="80"/>
      <c r="E1" s="88"/>
      <c r="F1" s="80"/>
      <c r="G1" s="80"/>
      <c r="H1" s="70" t="s">
        <v>391</v>
      </c>
    </row>
    <row r="2" spans="1:8" ht="25.5" customHeight="1">
      <c r="A2" s="56" t="s">
        <v>392</v>
      </c>
      <c r="B2" s="56"/>
      <c r="C2" s="56"/>
      <c r="D2" s="56"/>
      <c r="E2" s="56"/>
      <c r="F2" s="56"/>
      <c r="G2" s="56"/>
      <c r="H2" s="56"/>
    </row>
    <row r="3" spans="1:8" ht="19.5" customHeight="1">
      <c r="A3" s="81" t="s">
        <v>0</v>
      </c>
      <c r="B3" s="82"/>
      <c r="C3" s="82"/>
      <c r="D3" s="82"/>
      <c r="E3" s="82"/>
      <c r="F3" s="82"/>
      <c r="G3" s="82"/>
      <c r="H3" s="70" t="s">
        <v>5</v>
      </c>
    </row>
    <row r="4" spans="1:8" ht="19.5" customHeight="1">
      <c r="A4" s="83" t="s">
        <v>381</v>
      </c>
      <c r="B4" s="83" t="s">
        <v>382</v>
      </c>
      <c r="C4" s="72" t="s">
        <v>383</v>
      </c>
      <c r="D4" s="72"/>
      <c r="E4" s="72"/>
      <c r="F4" s="72"/>
      <c r="G4" s="72"/>
      <c r="H4" s="72"/>
    </row>
    <row r="5" spans="1:8" ht="19.5" customHeight="1">
      <c r="A5" s="83"/>
      <c r="B5" s="83"/>
      <c r="C5" s="84" t="s">
        <v>59</v>
      </c>
      <c r="D5" s="73" t="s">
        <v>253</v>
      </c>
      <c r="E5" s="89" t="s">
        <v>384</v>
      </c>
      <c r="F5" s="90"/>
      <c r="G5" s="90"/>
      <c r="H5" s="91" t="s">
        <v>258</v>
      </c>
    </row>
    <row r="6" spans="1:8" ht="33.75" customHeight="1">
      <c r="A6" s="75"/>
      <c r="B6" s="75"/>
      <c r="C6" s="85"/>
      <c r="D6" s="76"/>
      <c r="E6" s="92" t="s">
        <v>74</v>
      </c>
      <c r="F6" s="93" t="s">
        <v>385</v>
      </c>
      <c r="G6" s="94" t="s">
        <v>386</v>
      </c>
      <c r="H6" s="95"/>
    </row>
    <row r="7" spans="1:8" ht="19.5" customHeight="1">
      <c r="A7" s="67" t="s">
        <v>38</v>
      </c>
      <c r="B7" s="86" t="s">
        <v>38</v>
      </c>
      <c r="C7" s="79">
        <f aca="true" t="shared" si="0" ref="C7:C16">SUM(D7,F7:H7)</f>
        <v>0</v>
      </c>
      <c r="D7" s="87" t="s">
        <v>38</v>
      </c>
      <c r="E7" s="87">
        <f aca="true" t="shared" si="1" ref="E7:E16">SUM(F7:G7)</f>
        <v>0</v>
      </c>
      <c r="F7" s="87" t="s">
        <v>38</v>
      </c>
      <c r="G7" s="78" t="s">
        <v>38</v>
      </c>
      <c r="H7" s="96" t="s">
        <v>38</v>
      </c>
    </row>
    <row r="8" spans="1:8" ht="19.5" customHeight="1">
      <c r="A8" s="67" t="s">
        <v>38</v>
      </c>
      <c r="B8" s="86" t="s">
        <v>38</v>
      </c>
      <c r="C8" s="79">
        <f t="shared" si="0"/>
        <v>0</v>
      </c>
      <c r="D8" s="87" t="s">
        <v>38</v>
      </c>
      <c r="E8" s="87">
        <f t="shared" si="1"/>
        <v>0</v>
      </c>
      <c r="F8" s="87" t="s">
        <v>38</v>
      </c>
      <c r="G8" s="78" t="s">
        <v>38</v>
      </c>
      <c r="H8" s="96" t="s">
        <v>38</v>
      </c>
    </row>
    <row r="9" spans="1:8" ht="19.5" customHeight="1">
      <c r="A9" s="67" t="s">
        <v>38</v>
      </c>
      <c r="B9" s="86" t="s">
        <v>38</v>
      </c>
      <c r="C9" s="79">
        <f t="shared" si="0"/>
        <v>0</v>
      </c>
      <c r="D9" s="87" t="s">
        <v>38</v>
      </c>
      <c r="E9" s="87">
        <f t="shared" si="1"/>
        <v>0</v>
      </c>
      <c r="F9" s="87" t="s">
        <v>38</v>
      </c>
      <c r="G9" s="78" t="s">
        <v>38</v>
      </c>
      <c r="H9" s="96" t="s">
        <v>38</v>
      </c>
    </row>
    <row r="10" spans="1:8" ht="19.5" customHeight="1">
      <c r="A10" s="67" t="s">
        <v>38</v>
      </c>
      <c r="B10" s="86" t="s">
        <v>38</v>
      </c>
      <c r="C10" s="79">
        <f t="shared" si="0"/>
        <v>0</v>
      </c>
      <c r="D10" s="87" t="s">
        <v>38</v>
      </c>
      <c r="E10" s="87">
        <f t="shared" si="1"/>
        <v>0</v>
      </c>
      <c r="F10" s="87" t="s">
        <v>38</v>
      </c>
      <c r="G10" s="78" t="s">
        <v>38</v>
      </c>
      <c r="H10" s="96" t="s">
        <v>38</v>
      </c>
    </row>
    <row r="11" spans="1:8" ht="19.5" customHeight="1">
      <c r="A11" s="67" t="s">
        <v>38</v>
      </c>
      <c r="B11" s="86" t="s">
        <v>38</v>
      </c>
      <c r="C11" s="79">
        <f t="shared" si="0"/>
        <v>0</v>
      </c>
      <c r="D11" s="87" t="s">
        <v>38</v>
      </c>
      <c r="E11" s="87">
        <f t="shared" si="1"/>
        <v>0</v>
      </c>
      <c r="F11" s="87" t="s">
        <v>38</v>
      </c>
      <c r="G11" s="78" t="s">
        <v>38</v>
      </c>
      <c r="H11" s="96" t="s">
        <v>38</v>
      </c>
    </row>
    <row r="12" spans="1:8" ht="19.5" customHeight="1">
      <c r="A12" s="67" t="s">
        <v>38</v>
      </c>
      <c r="B12" s="86" t="s">
        <v>38</v>
      </c>
      <c r="C12" s="79">
        <f t="shared" si="0"/>
        <v>0</v>
      </c>
      <c r="D12" s="87" t="s">
        <v>38</v>
      </c>
      <c r="E12" s="87">
        <f t="shared" si="1"/>
        <v>0</v>
      </c>
      <c r="F12" s="87" t="s">
        <v>38</v>
      </c>
      <c r="G12" s="78" t="s">
        <v>38</v>
      </c>
      <c r="H12" s="96" t="s">
        <v>38</v>
      </c>
    </row>
    <row r="13" spans="1:8" ht="19.5" customHeight="1">
      <c r="A13" s="67" t="s">
        <v>38</v>
      </c>
      <c r="B13" s="86" t="s">
        <v>38</v>
      </c>
      <c r="C13" s="79">
        <f t="shared" si="0"/>
        <v>0</v>
      </c>
      <c r="D13" s="87" t="s">
        <v>38</v>
      </c>
      <c r="E13" s="87">
        <f t="shared" si="1"/>
        <v>0</v>
      </c>
      <c r="F13" s="87" t="s">
        <v>38</v>
      </c>
      <c r="G13" s="78" t="s">
        <v>38</v>
      </c>
      <c r="H13" s="96" t="s">
        <v>38</v>
      </c>
    </row>
    <row r="14" spans="1:8" ht="19.5" customHeight="1">
      <c r="A14" s="67" t="s">
        <v>38</v>
      </c>
      <c r="B14" s="86" t="s">
        <v>38</v>
      </c>
      <c r="C14" s="79">
        <f t="shared" si="0"/>
        <v>0</v>
      </c>
      <c r="D14" s="87" t="s">
        <v>38</v>
      </c>
      <c r="E14" s="87">
        <f t="shared" si="1"/>
        <v>0</v>
      </c>
      <c r="F14" s="87" t="s">
        <v>38</v>
      </c>
      <c r="G14" s="78" t="s">
        <v>38</v>
      </c>
      <c r="H14" s="96" t="s">
        <v>38</v>
      </c>
    </row>
    <row r="15" spans="1:8" ht="19.5" customHeight="1">
      <c r="A15" s="67" t="s">
        <v>38</v>
      </c>
      <c r="B15" s="86" t="s">
        <v>38</v>
      </c>
      <c r="C15" s="79">
        <f t="shared" si="0"/>
        <v>0</v>
      </c>
      <c r="D15" s="87" t="s">
        <v>38</v>
      </c>
      <c r="E15" s="87">
        <f t="shared" si="1"/>
        <v>0</v>
      </c>
      <c r="F15" s="87" t="s">
        <v>38</v>
      </c>
      <c r="G15" s="78" t="s">
        <v>38</v>
      </c>
      <c r="H15" s="96" t="s">
        <v>38</v>
      </c>
    </row>
    <row r="16" spans="1:8" ht="19.5" customHeight="1">
      <c r="A16" s="67" t="s">
        <v>38</v>
      </c>
      <c r="B16" s="86" t="s">
        <v>38</v>
      </c>
      <c r="C16" s="79">
        <f t="shared" si="0"/>
        <v>0</v>
      </c>
      <c r="D16" s="87" t="s">
        <v>38</v>
      </c>
      <c r="E16" s="87">
        <f t="shared" si="1"/>
        <v>0</v>
      </c>
      <c r="F16" s="87" t="s">
        <v>38</v>
      </c>
      <c r="G16" s="78" t="s">
        <v>38</v>
      </c>
      <c r="H16" s="96" t="s">
        <v>38</v>
      </c>
    </row>
    <row r="17" ht="11.25">
      <c r="A17" t="s">
        <v>390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9" sqref="D2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4"/>
      <c r="B1" s="55"/>
      <c r="C1" s="55"/>
      <c r="D1" s="55"/>
      <c r="E1" s="55"/>
      <c r="F1" s="55"/>
      <c r="G1" s="55"/>
      <c r="H1" s="68" t="s">
        <v>393</v>
      </c>
    </row>
    <row r="2" spans="1:8" ht="19.5" customHeight="1">
      <c r="A2" s="56" t="s">
        <v>394</v>
      </c>
      <c r="B2" s="56"/>
      <c r="C2" s="56"/>
      <c r="D2" s="56"/>
      <c r="E2" s="56"/>
      <c r="F2" s="56"/>
      <c r="G2" s="56"/>
      <c r="H2" s="56"/>
    </row>
    <row r="3" spans="1:8" ht="19.5" customHeight="1">
      <c r="A3" s="57" t="s">
        <v>0</v>
      </c>
      <c r="B3" s="58"/>
      <c r="C3" s="58"/>
      <c r="D3" s="58"/>
      <c r="E3" s="58"/>
      <c r="F3" s="69"/>
      <c r="G3" s="69"/>
      <c r="H3" s="70" t="s">
        <v>5</v>
      </c>
    </row>
    <row r="4" spans="1:8" ht="19.5" customHeight="1">
      <c r="A4" s="59" t="s">
        <v>58</v>
      </c>
      <c r="B4" s="60"/>
      <c r="C4" s="60"/>
      <c r="D4" s="60"/>
      <c r="E4" s="61"/>
      <c r="F4" s="71" t="s">
        <v>395</v>
      </c>
      <c r="G4" s="72"/>
      <c r="H4" s="72"/>
    </row>
    <row r="5" spans="1:8" ht="19.5" customHeight="1">
      <c r="A5" s="59" t="s">
        <v>69</v>
      </c>
      <c r="B5" s="60"/>
      <c r="C5" s="61"/>
      <c r="D5" s="62" t="s">
        <v>70</v>
      </c>
      <c r="E5" s="73" t="s">
        <v>128</v>
      </c>
      <c r="F5" s="74" t="s">
        <v>59</v>
      </c>
      <c r="G5" s="74" t="s">
        <v>124</v>
      </c>
      <c r="H5" s="72" t="s">
        <v>125</v>
      </c>
    </row>
    <row r="6" spans="1:8" ht="19.5" customHeight="1">
      <c r="A6" s="63" t="s">
        <v>79</v>
      </c>
      <c r="B6" s="64" t="s">
        <v>80</v>
      </c>
      <c r="C6" s="65" t="s">
        <v>81</v>
      </c>
      <c r="D6" s="66"/>
      <c r="E6" s="75"/>
      <c r="F6" s="76"/>
      <c r="G6" s="76"/>
      <c r="H6" s="77"/>
    </row>
    <row r="7" spans="1:8" ht="19.5" customHeight="1">
      <c r="A7" s="67" t="s">
        <v>38</v>
      </c>
      <c r="B7" s="67" t="s">
        <v>38</v>
      </c>
      <c r="C7" s="67" t="s">
        <v>38</v>
      </c>
      <c r="D7" s="67" t="s">
        <v>38</v>
      </c>
      <c r="E7" s="67" t="s">
        <v>38</v>
      </c>
      <c r="F7" s="78">
        <f aca="true" t="shared" si="0" ref="F7:F16">SUM(G7:H7)</f>
        <v>0</v>
      </c>
      <c r="G7" s="79" t="s">
        <v>38</v>
      </c>
      <c r="H7" s="78" t="s">
        <v>38</v>
      </c>
    </row>
    <row r="8" spans="1:8" ht="19.5" customHeight="1">
      <c r="A8" s="67" t="s">
        <v>38</v>
      </c>
      <c r="B8" s="67" t="s">
        <v>38</v>
      </c>
      <c r="C8" s="67" t="s">
        <v>38</v>
      </c>
      <c r="D8" s="67" t="s">
        <v>38</v>
      </c>
      <c r="E8" s="67" t="s">
        <v>38</v>
      </c>
      <c r="F8" s="78">
        <f t="shared" si="0"/>
        <v>0</v>
      </c>
      <c r="G8" s="79" t="s">
        <v>38</v>
      </c>
      <c r="H8" s="78" t="s">
        <v>38</v>
      </c>
    </row>
    <row r="9" spans="1:8" ht="19.5" customHeight="1">
      <c r="A9" s="67" t="s">
        <v>38</v>
      </c>
      <c r="B9" s="67" t="s">
        <v>38</v>
      </c>
      <c r="C9" s="67" t="s">
        <v>38</v>
      </c>
      <c r="D9" s="67" t="s">
        <v>38</v>
      </c>
      <c r="E9" s="67" t="s">
        <v>38</v>
      </c>
      <c r="F9" s="78">
        <f t="shared" si="0"/>
        <v>0</v>
      </c>
      <c r="G9" s="79" t="s">
        <v>38</v>
      </c>
      <c r="H9" s="78" t="s">
        <v>38</v>
      </c>
    </row>
    <row r="10" spans="1:8" ht="19.5" customHeight="1">
      <c r="A10" s="67" t="s">
        <v>38</v>
      </c>
      <c r="B10" s="67" t="s">
        <v>38</v>
      </c>
      <c r="C10" s="67" t="s">
        <v>38</v>
      </c>
      <c r="D10" s="67" t="s">
        <v>38</v>
      </c>
      <c r="E10" s="67" t="s">
        <v>38</v>
      </c>
      <c r="F10" s="78">
        <f t="shared" si="0"/>
        <v>0</v>
      </c>
      <c r="G10" s="79" t="s">
        <v>38</v>
      </c>
      <c r="H10" s="78" t="s">
        <v>38</v>
      </c>
    </row>
    <row r="11" spans="1:8" ht="19.5" customHeight="1">
      <c r="A11" s="67" t="s">
        <v>38</v>
      </c>
      <c r="B11" s="67" t="s">
        <v>38</v>
      </c>
      <c r="C11" s="67" t="s">
        <v>38</v>
      </c>
      <c r="D11" s="67" t="s">
        <v>38</v>
      </c>
      <c r="E11" s="67" t="s">
        <v>38</v>
      </c>
      <c r="F11" s="78">
        <f t="shared" si="0"/>
        <v>0</v>
      </c>
      <c r="G11" s="79" t="s">
        <v>38</v>
      </c>
      <c r="H11" s="78" t="s">
        <v>38</v>
      </c>
    </row>
    <row r="12" spans="1:8" ht="19.5" customHeight="1">
      <c r="A12" s="67" t="s">
        <v>38</v>
      </c>
      <c r="B12" s="67" t="s">
        <v>38</v>
      </c>
      <c r="C12" s="67" t="s">
        <v>38</v>
      </c>
      <c r="D12" s="67" t="s">
        <v>38</v>
      </c>
      <c r="E12" s="67" t="s">
        <v>38</v>
      </c>
      <c r="F12" s="78">
        <f t="shared" si="0"/>
        <v>0</v>
      </c>
      <c r="G12" s="79" t="s">
        <v>38</v>
      </c>
      <c r="H12" s="78" t="s">
        <v>38</v>
      </c>
    </row>
    <row r="13" spans="1:8" ht="19.5" customHeight="1">
      <c r="A13" s="67" t="s">
        <v>38</v>
      </c>
      <c r="B13" s="67" t="s">
        <v>38</v>
      </c>
      <c r="C13" s="67" t="s">
        <v>38</v>
      </c>
      <c r="D13" s="67" t="s">
        <v>38</v>
      </c>
      <c r="E13" s="67" t="s">
        <v>38</v>
      </c>
      <c r="F13" s="78">
        <f t="shared" si="0"/>
        <v>0</v>
      </c>
      <c r="G13" s="79" t="s">
        <v>38</v>
      </c>
      <c r="H13" s="78" t="s">
        <v>38</v>
      </c>
    </row>
    <row r="14" spans="1:8" ht="19.5" customHeight="1">
      <c r="A14" s="67" t="s">
        <v>38</v>
      </c>
      <c r="B14" s="67" t="s">
        <v>38</v>
      </c>
      <c r="C14" s="67" t="s">
        <v>38</v>
      </c>
      <c r="D14" s="67" t="s">
        <v>38</v>
      </c>
      <c r="E14" s="67" t="s">
        <v>38</v>
      </c>
      <c r="F14" s="78">
        <f t="shared" si="0"/>
        <v>0</v>
      </c>
      <c r="G14" s="79" t="s">
        <v>38</v>
      </c>
      <c r="H14" s="78" t="s">
        <v>38</v>
      </c>
    </row>
    <row r="15" spans="1:8" ht="19.5" customHeight="1">
      <c r="A15" s="67" t="s">
        <v>38</v>
      </c>
      <c r="B15" s="67" t="s">
        <v>38</v>
      </c>
      <c r="C15" s="67" t="s">
        <v>38</v>
      </c>
      <c r="D15" s="67" t="s">
        <v>38</v>
      </c>
      <c r="E15" s="67" t="s">
        <v>38</v>
      </c>
      <c r="F15" s="78">
        <f t="shared" si="0"/>
        <v>0</v>
      </c>
      <c r="G15" s="79" t="s">
        <v>38</v>
      </c>
      <c r="H15" s="78" t="s">
        <v>38</v>
      </c>
    </row>
    <row r="16" spans="1:8" ht="19.5" customHeight="1">
      <c r="A16" s="67" t="s">
        <v>38</v>
      </c>
      <c r="B16" s="67" t="s">
        <v>38</v>
      </c>
      <c r="C16" s="67" t="s">
        <v>38</v>
      </c>
      <c r="D16" s="67" t="s">
        <v>38</v>
      </c>
      <c r="E16" s="67" t="s">
        <v>38</v>
      </c>
      <c r="F16" s="78">
        <f t="shared" si="0"/>
        <v>0</v>
      </c>
      <c r="G16" s="79" t="s">
        <v>38</v>
      </c>
      <c r="H16" s="78" t="s">
        <v>38</v>
      </c>
    </row>
    <row r="17" ht="11.25">
      <c r="A17" t="s">
        <v>390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SheetLayoutView="100" workbookViewId="0" topLeftCell="A31">
      <selection activeCell="A1" sqref="A1:L1"/>
    </sheetView>
  </sheetViews>
  <sheetFormatPr defaultColWidth="9.33203125" defaultRowHeight="19.5" customHeight="1"/>
  <cols>
    <col min="1" max="1" width="5.66015625" style="23" customWidth="1"/>
    <col min="2" max="2" width="35.16015625" style="23" customWidth="1"/>
    <col min="3" max="5" width="14.16015625" style="23" customWidth="1"/>
    <col min="6" max="6" width="41" style="23" customWidth="1"/>
    <col min="7" max="7" width="20.83203125" style="23" customWidth="1"/>
    <col min="8" max="8" width="17.66015625" style="23" customWidth="1"/>
    <col min="9" max="9" width="20.83203125" style="23" customWidth="1"/>
    <col min="10" max="10" width="17.66015625" style="23" customWidth="1"/>
    <col min="11" max="11" width="20.83203125" style="23" customWidth="1"/>
    <col min="12" max="12" width="17.66015625" style="23" customWidth="1"/>
    <col min="13" max="16384" width="9.33203125" style="23" customWidth="1"/>
  </cols>
  <sheetData>
    <row r="1" spans="1:12" s="36" customFormat="1" ht="27" customHeight="1">
      <c r="A1" s="38" t="s">
        <v>396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6" customFormat="1" ht="19.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7" customFormat="1" ht="19.5" customHeight="1">
      <c r="A3" s="40" t="s">
        <v>397</v>
      </c>
      <c r="B3" s="40"/>
      <c r="C3" s="40" t="s">
        <v>398</v>
      </c>
      <c r="D3" s="40"/>
      <c r="E3" s="40"/>
      <c r="F3" s="40" t="s">
        <v>399</v>
      </c>
      <c r="G3" s="40" t="s">
        <v>400</v>
      </c>
      <c r="H3" s="40"/>
      <c r="I3" s="40"/>
      <c r="J3" s="40"/>
      <c r="K3" s="40"/>
      <c r="L3" s="40"/>
    </row>
    <row r="4" spans="1:12" s="37" customFormat="1" ht="19.5" customHeight="1">
      <c r="A4" s="40"/>
      <c r="B4" s="40"/>
      <c r="C4" s="40"/>
      <c r="D4" s="40"/>
      <c r="E4" s="40"/>
      <c r="F4" s="40"/>
      <c r="G4" s="40" t="s">
        <v>401</v>
      </c>
      <c r="H4" s="40"/>
      <c r="I4" s="40" t="s">
        <v>402</v>
      </c>
      <c r="J4" s="40"/>
      <c r="K4" s="40" t="s">
        <v>403</v>
      </c>
      <c r="L4" s="40"/>
    </row>
    <row r="5" spans="1:12" s="37" customFormat="1" ht="19.5" customHeight="1">
      <c r="A5" s="41"/>
      <c r="B5" s="41"/>
      <c r="C5" s="40" t="s">
        <v>404</v>
      </c>
      <c r="D5" s="40" t="s">
        <v>405</v>
      </c>
      <c r="E5" s="40" t="s">
        <v>406</v>
      </c>
      <c r="F5" s="40"/>
      <c r="G5" s="40" t="s">
        <v>407</v>
      </c>
      <c r="H5" s="40" t="s">
        <v>408</v>
      </c>
      <c r="I5" s="40" t="s">
        <v>407</v>
      </c>
      <c r="J5" s="40" t="s">
        <v>408</v>
      </c>
      <c r="K5" s="40" t="s">
        <v>407</v>
      </c>
      <c r="L5" s="40" t="s">
        <v>408</v>
      </c>
    </row>
    <row r="6" spans="1:12" s="36" customFormat="1" ht="24" customHeight="1">
      <c r="A6" s="42" t="s">
        <v>409</v>
      </c>
      <c r="B6" s="43"/>
      <c r="C6" s="44">
        <f>C7</f>
        <v>2494.7</v>
      </c>
      <c r="D6" s="44">
        <f>D7</f>
        <v>2494.7</v>
      </c>
      <c r="E6" s="44">
        <f>E7</f>
        <v>0</v>
      </c>
      <c r="F6" s="42" t="s">
        <v>38</v>
      </c>
      <c r="G6" s="42" t="s">
        <v>38</v>
      </c>
      <c r="H6" s="42" t="s">
        <v>38</v>
      </c>
      <c r="I6" s="42" t="s">
        <v>38</v>
      </c>
      <c r="J6" s="42" t="s">
        <v>38</v>
      </c>
      <c r="K6" s="42" t="s">
        <v>38</v>
      </c>
      <c r="L6" s="42" t="s">
        <v>38</v>
      </c>
    </row>
    <row r="7" spans="1:12" s="36" customFormat="1" ht="24" customHeight="1">
      <c r="A7" s="45" t="s">
        <v>38</v>
      </c>
      <c r="B7" s="46" t="s">
        <v>410</v>
      </c>
      <c r="C7" s="44">
        <f>C8+C13+C28+C39</f>
        <v>2494.7</v>
      </c>
      <c r="D7" s="44">
        <f>D8+D13+D28+D39</f>
        <v>2494.7</v>
      </c>
      <c r="E7" s="44">
        <f>E8+E13+E28+E39</f>
        <v>0</v>
      </c>
      <c r="F7" s="42" t="s">
        <v>38</v>
      </c>
      <c r="G7" s="42" t="s">
        <v>38</v>
      </c>
      <c r="H7" s="42" t="s">
        <v>38</v>
      </c>
      <c r="I7" s="42" t="s">
        <v>38</v>
      </c>
      <c r="J7" s="42" t="s">
        <v>38</v>
      </c>
      <c r="K7" s="42" t="s">
        <v>38</v>
      </c>
      <c r="L7" s="42" t="s">
        <v>38</v>
      </c>
    </row>
    <row r="8" spans="1:12" s="36" customFormat="1" ht="24" customHeight="1">
      <c r="A8" s="45" t="s">
        <v>38</v>
      </c>
      <c r="B8" s="46" t="s">
        <v>411</v>
      </c>
      <c r="C8" s="44">
        <v>359.31</v>
      </c>
      <c r="D8" s="44">
        <v>359.31</v>
      </c>
      <c r="E8" s="44">
        <v>0</v>
      </c>
      <c r="F8" s="42" t="s">
        <v>412</v>
      </c>
      <c r="G8" s="42" t="s">
        <v>413</v>
      </c>
      <c r="H8" s="53" t="s">
        <v>414</v>
      </c>
      <c r="I8" s="42" t="s">
        <v>415</v>
      </c>
      <c r="J8" s="53" t="s">
        <v>416</v>
      </c>
      <c r="K8" s="42" t="s">
        <v>417</v>
      </c>
      <c r="L8" s="53" t="s">
        <v>418</v>
      </c>
    </row>
    <row r="9" spans="1:12" s="36" customFormat="1" ht="14.25">
      <c r="A9" s="47"/>
      <c r="B9" s="48"/>
      <c r="C9" s="49"/>
      <c r="D9" s="49"/>
      <c r="E9" s="49"/>
      <c r="F9" s="49"/>
      <c r="G9" s="42" t="s">
        <v>419</v>
      </c>
      <c r="H9" s="53" t="s">
        <v>420</v>
      </c>
      <c r="I9" s="49"/>
      <c r="J9" s="49"/>
      <c r="K9" s="49"/>
      <c r="L9" s="49"/>
    </row>
    <row r="10" spans="1:12" s="36" customFormat="1" ht="14.25">
      <c r="A10" s="47"/>
      <c r="B10" s="48"/>
      <c r="C10" s="49"/>
      <c r="D10" s="49"/>
      <c r="E10" s="49"/>
      <c r="F10" s="49"/>
      <c r="G10" s="42" t="s">
        <v>421</v>
      </c>
      <c r="H10" s="53" t="s">
        <v>422</v>
      </c>
      <c r="I10" s="49"/>
      <c r="J10" s="49"/>
      <c r="K10" s="49"/>
      <c r="L10" s="49"/>
    </row>
    <row r="11" spans="1:12" s="36" customFormat="1" ht="14.25">
      <c r="A11" s="47"/>
      <c r="B11" s="48"/>
      <c r="C11" s="49"/>
      <c r="D11" s="49"/>
      <c r="E11" s="49"/>
      <c r="F11" s="49"/>
      <c r="G11" s="42" t="s">
        <v>423</v>
      </c>
      <c r="H11" s="53" t="s">
        <v>424</v>
      </c>
      <c r="I11" s="49"/>
      <c r="J11" s="49"/>
      <c r="K11" s="49"/>
      <c r="L11" s="49"/>
    </row>
    <row r="12" spans="1:12" s="36" customFormat="1" ht="14.25">
      <c r="A12" s="50"/>
      <c r="B12" s="51"/>
      <c r="C12" s="52"/>
      <c r="D12" s="52"/>
      <c r="E12" s="52"/>
      <c r="F12" s="52"/>
      <c r="G12" s="42" t="s">
        <v>425</v>
      </c>
      <c r="H12" s="53" t="s">
        <v>426</v>
      </c>
      <c r="I12" s="52"/>
      <c r="J12" s="52"/>
      <c r="K12" s="52"/>
      <c r="L12" s="52"/>
    </row>
    <row r="13" spans="1:12" s="36" customFormat="1" ht="36">
      <c r="A13" s="45" t="s">
        <v>38</v>
      </c>
      <c r="B13" s="46" t="s">
        <v>427</v>
      </c>
      <c r="C13" s="44">
        <v>380</v>
      </c>
      <c r="D13" s="44">
        <v>380</v>
      </c>
      <c r="E13" s="44"/>
      <c r="F13" s="42" t="s">
        <v>428</v>
      </c>
      <c r="G13" s="42" t="s">
        <v>429</v>
      </c>
      <c r="H13" s="53" t="s">
        <v>430</v>
      </c>
      <c r="I13" s="42" t="s">
        <v>38</v>
      </c>
      <c r="J13" s="53" t="s">
        <v>431</v>
      </c>
      <c r="K13" s="42" t="s">
        <v>432</v>
      </c>
      <c r="L13" s="53" t="s">
        <v>418</v>
      </c>
    </row>
    <row r="14" spans="1:12" s="36" customFormat="1" ht="36">
      <c r="A14" s="47"/>
      <c r="B14" s="48"/>
      <c r="C14" s="49"/>
      <c r="D14" s="49"/>
      <c r="E14" s="49"/>
      <c r="F14" s="49"/>
      <c r="G14" s="42" t="s">
        <v>433</v>
      </c>
      <c r="H14" s="53" t="s">
        <v>434</v>
      </c>
      <c r="I14" s="49"/>
      <c r="J14" s="49"/>
      <c r="K14" s="49"/>
      <c r="L14" s="49"/>
    </row>
    <row r="15" spans="1:12" s="36" customFormat="1" ht="14.25">
      <c r="A15" s="47"/>
      <c r="B15" s="48"/>
      <c r="C15" s="49"/>
      <c r="D15" s="49"/>
      <c r="E15" s="49"/>
      <c r="F15" s="49"/>
      <c r="G15" s="42" t="s">
        <v>435</v>
      </c>
      <c r="H15" s="53" t="s">
        <v>436</v>
      </c>
      <c r="I15" s="49"/>
      <c r="J15" s="49"/>
      <c r="K15" s="49"/>
      <c r="L15" s="49"/>
    </row>
    <row r="16" spans="1:12" s="36" customFormat="1" ht="24">
      <c r="A16" s="47"/>
      <c r="B16" s="48"/>
      <c r="C16" s="49"/>
      <c r="D16" s="49"/>
      <c r="E16" s="49"/>
      <c r="F16" s="49"/>
      <c r="G16" s="42" t="s">
        <v>437</v>
      </c>
      <c r="H16" s="53" t="s">
        <v>438</v>
      </c>
      <c r="I16" s="49"/>
      <c r="J16" s="49"/>
      <c r="K16" s="49"/>
      <c r="L16" s="49"/>
    </row>
    <row r="17" spans="1:12" s="36" customFormat="1" ht="24">
      <c r="A17" s="47"/>
      <c r="B17" s="48"/>
      <c r="C17" s="49"/>
      <c r="D17" s="49"/>
      <c r="E17" s="49"/>
      <c r="F17" s="49"/>
      <c r="G17" s="42" t="s">
        <v>439</v>
      </c>
      <c r="H17" s="53" t="s">
        <v>440</v>
      </c>
      <c r="I17" s="49"/>
      <c r="J17" s="49"/>
      <c r="K17" s="49"/>
      <c r="L17" s="49"/>
    </row>
    <row r="18" spans="1:12" s="36" customFormat="1" ht="14.25">
      <c r="A18" s="47"/>
      <c r="B18" s="48"/>
      <c r="C18" s="49"/>
      <c r="D18" s="49"/>
      <c r="E18" s="49"/>
      <c r="F18" s="49"/>
      <c r="G18" s="42" t="s">
        <v>441</v>
      </c>
      <c r="H18" s="53" t="s">
        <v>442</v>
      </c>
      <c r="I18" s="49"/>
      <c r="J18" s="49"/>
      <c r="K18" s="49"/>
      <c r="L18" s="49"/>
    </row>
    <row r="19" spans="1:12" s="36" customFormat="1" ht="14.25">
      <c r="A19" s="47"/>
      <c r="B19" s="48"/>
      <c r="C19" s="49"/>
      <c r="D19" s="49"/>
      <c r="E19" s="49"/>
      <c r="F19" s="49"/>
      <c r="G19" s="42" t="s">
        <v>443</v>
      </c>
      <c r="H19" s="53" t="s">
        <v>444</v>
      </c>
      <c r="I19" s="49"/>
      <c r="J19" s="49"/>
      <c r="K19" s="49"/>
      <c r="L19" s="49"/>
    </row>
    <row r="20" spans="1:12" s="36" customFormat="1" ht="24">
      <c r="A20" s="47"/>
      <c r="B20" s="48"/>
      <c r="C20" s="49"/>
      <c r="D20" s="49"/>
      <c r="E20" s="49"/>
      <c r="F20" s="49"/>
      <c r="G20" s="42" t="s">
        <v>445</v>
      </c>
      <c r="H20" s="53" t="s">
        <v>446</v>
      </c>
      <c r="I20" s="49"/>
      <c r="J20" s="49"/>
      <c r="K20" s="49"/>
      <c r="L20" s="49"/>
    </row>
    <row r="21" spans="1:12" s="36" customFormat="1" ht="24">
      <c r="A21" s="47"/>
      <c r="B21" s="48"/>
      <c r="C21" s="49"/>
      <c r="D21" s="49"/>
      <c r="E21" s="49"/>
      <c r="F21" s="49"/>
      <c r="G21" s="42" t="s">
        <v>447</v>
      </c>
      <c r="H21" s="53" t="s">
        <v>448</v>
      </c>
      <c r="I21" s="49"/>
      <c r="J21" s="49"/>
      <c r="K21" s="49"/>
      <c r="L21" s="49"/>
    </row>
    <row r="22" spans="1:12" s="36" customFormat="1" ht="24">
      <c r="A22" s="47"/>
      <c r="B22" s="48"/>
      <c r="C22" s="49"/>
      <c r="D22" s="49"/>
      <c r="E22" s="49"/>
      <c r="F22" s="49"/>
      <c r="G22" s="42" t="s">
        <v>449</v>
      </c>
      <c r="H22" s="53" t="s">
        <v>450</v>
      </c>
      <c r="I22" s="49"/>
      <c r="J22" s="49"/>
      <c r="K22" s="49"/>
      <c r="L22" s="49"/>
    </row>
    <row r="23" spans="1:12" s="36" customFormat="1" ht="24">
      <c r="A23" s="47"/>
      <c r="B23" s="48"/>
      <c r="C23" s="49"/>
      <c r="D23" s="49"/>
      <c r="E23" s="49"/>
      <c r="F23" s="49"/>
      <c r="G23" s="42" t="s">
        <v>451</v>
      </c>
      <c r="H23" s="53" t="s">
        <v>450</v>
      </c>
      <c r="I23" s="49"/>
      <c r="J23" s="49"/>
      <c r="K23" s="49"/>
      <c r="L23" s="49"/>
    </row>
    <row r="24" spans="1:12" s="36" customFormat="1" ht="24">
      <c r="A24" s="47"/>
      <c r="B24" s="48"/>
      <c r="C24" s="49"/>
      <c r="D24" s="49"/>
      <c r="E24" s="49"/>
      <c r="F24" s="49"/>
      <c r="G24" s="42" t="s">
        <v>452</v>
      </c>
      <c r="H24" s="53" t="s">
        <v>450</v>
      </c>
      <c r="I24" s="49"/>
      <c r="J24" s="49"/>
      <c r="K24" s="49"/>
      <c r="L24" s="49"/>
    </row>
    <row r="25" spans="1:12" s="36" customFormat="1" ht="24">
      <c r="A25" s="47"/>
      <c r="B25" s="48"/>
      <c r="C25" s="49"/>
      <c r="D25" s="49"/>
      <c r="E25" s="49"/>
      <c r="F25" s="49"/>
      <c r="G25" s="42" t="s">
        <v>453</v>
      </c>
      <c r="H25" s="53" t="s">
        <v>454</v>
      </c>
      <c r="I25" s="49"/>
      <c r="J25" s="49"/>
      <c r="K25" s="49"/>
      <c r="L25" s="49"/>
    </row>
    <row r="26" spans="1:12" s="36" customFormat="1" ht="24">
      <c r="A26" s="47"/>
      <c r="B26" s="48"/>
      <c r="C26" s="49"/>
      <c r="D26" s="49"/>
      <c r="E26" s="49"/>
      <c r="F26" s="49"/>
      <c r="G26" s="42" t="s">
        <v>455</v>
      </c>
      <c r="H26" s="53" t="s">
        <v>454</v>
      </c>
      <c r="I26" s="49"/>
      <c r="J26" s="49"/>
      <c r="K26" s="49"/>
      <c r="L26" s="49"/>
    </row>
    <row r="27" spans="1:12" s="36" customFormat="1" ht="14.25">
      <c r="A27" s="50"/>
      <c r="B27" s="51"/>
      <c r="C27" s="52"/>
      <c r="D27" s="52"/>
      <c r="E27" s="52"/>
      <c r="F27" s="52"/>
      <c r="G27" s="42" t="s">
        <v>456</v>
      </c>
      <c r="H27" s="53" t="s">
        <v>457</v>
      </c>
      <c r="I27" s="52"/>
      <c r="J27" s="52"/>
      <c r="K27" s="52"/>
      <c r="L27" s="52"/>
    </row>
    <row r="28" spans="1:12" s="36" customFormat="1" ht="24">
      <c r="A28" s="45" t="s">
        <v>38</v>
      </c>
      <c r="B28" s="46" t="s">
        <v>458</v>
      </c>
      <c r="C28" s="44">
        <v>586.78</v>
      </c>
      <c r="D28" s="44">
        <v>586.78</v>
      </c>
      <c r="E28" s="44">
        <v>0</v>
      </c>
      <c r="F28" s="42" t="s">
        <v>459</v>
      </c>
      <c r="G28" s="42" t="s">
        <v>460</v>
      </c>
      <c r="H28" s="53" t="s">
        <v>461</v>
      </c>
      <c r="I28" s="42" t="s">
        <v>462</v>
      </c>
      <c r="J28" s="53" t="s">
        <v>463</v>
      </c>
      <c r="K28" s="42" t="s">
        <v>432</v>
      </c>
      <c r="L28" s="53" t="s">
        <v>418</v>
      </c>
    </row>
    <row r="29" spans="1:12" s="36" customFormat="1" ht="24">
      <c r="A29" s="47"/>
      <c r="B29" s="48"/>
      <c r="C29" s="49"/>
      <c r="D29" s="49"/>
      <c r="E29" s="49"/>
      <c r="F29" s="49"/>
      <c r="G29" s="42" t="s">
        <v>464</v>
      </c>
      <c r="H29" s="53" t="s">
        <v>465</v>
      </c>
      <c r="I29" s="49"/>
      <c r="J29" s="49"/>
      <c r="K29" s="49"/>
      <c r="L29" s="49"/>
    </row>
    <row r="30" spans="1:12" s="36" customFormat="1" ht="36">
      <c r="A30" s="47"/>
      <c r="B30" s="48"/>
      <c r="C30" s="49"/>
      <c r="D30" s="49"/>
      <c r="E30" s="49"/>
      <c r="F30" s="49"/>
      <c r="G30" s="42" t="s">
        <v>466</v>
      </c>
      <c r="H30" s="53" t="s">
        <v>467</v>
      </c>
      <c r="I30" s="49"/>
      <c r="J30" s="49"/>
      <c r="K30" s="49"/>
      <c r="L30" s="49"/>
    </row>
    <row r="31" spans="1:12" s="36" customFormat="1" ht="24">
      <c r="A31" s="47"/>
      <c r="B31" s="48"/>
      <c r="C31" s="49"/>
      <c r="D31" s="49"/>
      <c r="E31" s="49"/>
      <c r="F31" s="49"/>
      <c r="G31" s="42" t="s">
        <v>468</v>
      </c>
      <c r="H31" s="53" t="s">
        <v>469</v>
      </c>
      <c r="I31" s="49"/>
      <c r="J31" s="49"/>
      <c r="K31" s="49"/>
      <c r="L31" s="49"/>
    </row>
    <row r="32" spans="1:12" s="36" customFormat="1" ht="24">
      <c r="A32" s="47"/>
      <c r="B32" s="48"/>
      <c r="C32" s="49"/>
      <c r="D32" s="49"/>
      <c r="E32" s="49"/>
      <c r="F32" s="49"/>
      <c r="G32" s="42" t="s">
        <v>470</v>
      </c>
      <c r="H32" s="53" t="s">
        <v>334</v>
      </c>
      <c r="I32" s="49"/>
      <c r="J32" s="49"/>
      <c r="K32" s="49"/>
      <c r="L32" s="49"/>
    </row>
    <row r="33" spans="1:12" s="36" customFormat="1" ht="14.25">
      <c r="A33" s="47"/>
      <c r="B33" s="48"/>
      <c r="C33" s="49"/>
      <c r="D33" s="49"/>
      <c r="E33" s="49"/>
      <c r="F33" s="49"/>
      <c r="G33" s="42" t="s">
        <v>471</v>
      </c>
      <c r="H33" s="53" t="s">
        <v>472</v>
      </c>
      <c r="I33" s="49"/>
      <c r="J33" s="49"/>
      <c r="K33" s="49"/>
      <c r="L33" s="49"/>
    </row>
    <row r="34" spans="1:12" s="36" customFormat="1" ht="36">
      <c r="A34" s="47"/>
      <c r="B34" s="48"/>
      <c r="C34" s="49"/>
      <c r="D34" s="49"/>
      <c r="E34" s="49"/>
      <c r="F34" s="49"/>
      <c r="G34" s="42" t="s">
        <v>473</v>
      </c>
      <c r="H34" s="53" t="s">
        <v>474</v>
      </c>
      <c r="I34" s="49"/>
      <c r="J34" s="49"/>
      <c r="K34" s="49"/>
      <c r="L34" s="49"/>
    </row>
    <row r="35" spans="1:12" s="36" customFormat="1" ht="24">
      <c r="A35" s="47"/>
      <c r="B35" s="48"/>
      <c r="C35" s="49"/>
      <c r="D35" s="49"/>
      <c r="E35" s="49"/>
      <c r="F35" s="49"/>
      <c r="G35" s="42" t="s">
        <v>475</v>
      </c>
      <c r="H35" s="53" t="s">
        <v>476</v>
      </c>
      <c r="I35" s="49"/>
      <c r="J35" s="49"/>
      <c r="K35" s="49"/>
      <c r="L35" s="49"/>
    </row>
    <row r="36" spans="1:12" s="36" customFormat="1" ht="48">
      <c r="A36" s="47"/>
      <c r="B36" s="48"/>
      <c r="C36" s="49"/>
      <c r="D36" s="49"/>
      <c r="E36" s="49"/>
      <c r="F36" s="49"/>
      <c r="G36" s="42" t="s">
        <v>477</v>
      </c>
      <c r="H36" s="53" t="s">
        <v>478</v>
      </c>
      <c r="I36" s="49"/>
      <c r="J36" s="49"/>
      <c r="K36" s="49"/>
      <c r="L36" s="49"/>
    </row>
    <row r="37" spans="1:12" s="36" customFormat="1" ht="14.25">
      <c r="A37" s="47"/>
      <c r="B37" s="48"/>
      <c r="C37" s="49"/>
      <c r="D37" s="49"/>
      <c r="E37" s="49"/>
      <c r="F37" s="49"/>
      <c r="G37" s="42" t="s">
        <v>479</v>
      </c>
      <c r="H37" s="53" t="s">
        <v>480</v>
      </c>
      <c r="I37" s="49"/>
      <c r="J37" s="49"/>
      <c r="K37" s="49"/>
      <c r="L37" s="49"/>
    </row>
    <row r="38" spans="1:12" s="36" customFormat="1" ht="24">
      <c r="A38" s="50"/>
      <c r="B38" s="51"/>
      <c r="C38" s="52"/>
      <c r="D38" s="52"/>
      <c r="E38" s="52"/>
      <c r="F38" s="52"/>
      <c r="G38" s="42" t="s">
        <v>481</v>
      </c>
      <c r="H38" s="53">
        <v>586.78</v>
      </c>
      <c r="I38" s="52"/>
      <c r="J38" s="52"/>
      <c r="K38" s="52"/>
      <c r="L38" s="52"/>
    </row>
    <row r="39" spans="1:12" s="36" customFormat="1" ht="24" customHeight="1">
      <c r="A39" s="45" t="s">
        <v>38</v>
      </c>
      <c r="B39" s="46" t="s">
        <v>482</v>
      </c>
      <c r="C39" s="44">
        <v>1168.61</v>
      </c>
      <c r="D39" s="44">
        <v>1168.61</v>
      </c>
      <c r="E39" s="44">
        <v>0</v>
      </c>
      <c r="F39" s="42" t="s">
        <v>483</v>
      </c>
      <c r="G39" s="42" t="s">
        <v>484</v>
      </c>
      <c r="H39" s="53" t="s">
        <v>485</v>
      </c>
      <c r="I39" s="42" t="s">
        <v>486</v>
      </c>
      <c r="J39" s="53" t="s">
        <v>431</v>
      </c>
      <c r="K39" s="42" t="s">
        <v>487</v>
      </c>
      <c r="L39" s="53" t="s">
        <v>488</v>
      </c>
    </row>
    <row r="40" spans="1:12" s="36" customFormat="1" ht="14.25">
      <c r="A40" s="47"/>
      <c r="B40" s="48"/>
      <c r="C40" s="49"/>
      <c r="D40" s="49"/>
      <c r="E40" s="49"/>
      <c r="F40" s="49"/>
      <c r="G40" s="42" t="s">
        <v>489</v>
      </c>
      <c r="H40" s="53" t="s">
        <v>490</v>
      </c>
      <c r="I40" s="49"/>
      <c r="J40" s="49"/>
      <c r="K40" s="49"/>
      <c r="L40" s="49"/>
    </row>
    <row r="41" spans="1:12" s="36" customFormat="1" ht="14.25">
      <c r="A41" s="50"/>
      <c r="B41" s="51"/>
      <c r="C41" s="52"/>
      <c r="D41" s="52"/>
      <c r="E41" s="52"/>
      <c r="F41" s="52"/>
      <c r="G41" s="42" t="s">
        <v>491</v>
      </c>
      <c r="H41" s="53" t="s">
        <v>485</v>
      </c>
      <c r="I41" s="52"/>
      <c r="J41" s="52"/>
      <c r="K41" s="52"/>
      <c r="L41" s="52"/>
    </row>
    <row r="42" s="36" customFormat="1" ht="19.5" customHeight="1"/>
  </sheetData>
  <sheetProtection/>
  <mergeCells count="50">
    <mergeCell ref="A1:L1"/>
    <mergeCell ref="A2:L2"/>
    <mergeCell ref="G3:L3"/>
    <mergeCell ref="G4:H4"/>
    <mergeCell ref="I4:J4"/>
    <mergeCell ref="K4:L4"/>
    <mergeCell ref="A6:B6"/>
    <mergeCell ref="A8:A12"/>
    <mergeCell ref="A13:A27"/>
    <mergeCell ref="A28:A38"/>
    <mergeCell ref="A39:A41"/>
    <mergeCell ref="B8:B12"/>
    <mergeCell ref="B13:B27"/>
    <mergeCell ref="B28:B38"/>
    <mergeCell ref="B39:B41"/>
    <mergeCell ref="C8:C12"/>
    <mergeCell ref="C13:C27"/>
    <mergeCell ref="C28:C38"/>
    <mergeCell ref="C39:C41"/>
    <mergeCell ref="D8:D12"/>
    <mergeCell ref="D13:D27"/>
    <mergeCell ref="D28:D38"/>
    <mergeCell ref="D39:D41"/>
    <mergeCell ref="E8:E12"/>
    <mergeCell ref="E13:E27"/>
    <mergeCell ref="E28:E38"/>
    <mergeCell ref="E39:E41"/>
    <mergeCell ref="F3:F5"/>
    <mergeCell ref="F8:F12"/>
    <mergeCell ref="F13:F27"/>
    <mergeCell ref="F28:F38"/>
    <mergeCell ref="F39:F41"/>
    <mergeCell ref="I8:I12"/>
    <mergeCell ref="I13:I27"/>
    <mergeCell ref="I28:I38"/>
    <mergeCell ref="I39:I41"/>
    <mergeCell ref="J8:J12"/>
    <mergeCell ref="J13:J27"/>
    <mergeCell ref="J28:J38"/>
    <mergeCell ref="J39:J41"/>
    <mergeCell ref="K8:K12"/>
    <mergeCell ref="K13:K27"/>
    <mergeCell ref="K28:K38"/>
    <mergeCell ref="K39:K41"/>
    <mergeCell ref="L8:L12"/>
    <mergeCell ref="L13:L27"/>
    <mergeCell ref="L28:L38"/>
    <mergeCell ref="L39:L41"/>
    <mergeCell ref="A3:B5"/>
    <mergeCell ref="C3:E4"/>
  </mergeCells>
  <printOptions horizontalCentered="1"/>
  <pageMargins left="0.25" right="0.25" top="0.75" bottom="0.75" header="0.3" footer="0.3"/>
  <pageSetup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33">
      <selection activeCell="B58" sqref="B58"/>
    </sheetView>
  </sheetViews>
  <sheetFormatPr defaultColWidth="9.33203125" defaultRowHeight="11.25"/>
  <cols>
    <col min="1" max="1" width="13.33203125" style="0" bestFit="1" customWidth="1"/>
    <col min="2" max="2" width="55.16015625" style="0" bestFit="1" customWidth="1"/>
    <col min="3" max="3" width="16" style="0" bestFit="1" customWidth="1"/>
    <col min="4" max="5" width="10" style="0" bestFit="1" customWidth="1"/>
    <col min="6" max="6" width="16" style="0" bestFit="1" customWidth="1"/>
    <col min="9" max="9" width="22.16015625" style="0" bestFit="1" customWidth="1"/>
  </cols>
  <sheetData>
    <row r="1" spans="1:9" ht="20.25">
      <c r="A1" s="1" t="s">
        <v>492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3"/>
      <c r="B3" s="4"/>
      <c r="C3" s="5"/>
      <c r="D3" s="5"/>
      <c r="E3" s="23"/>
      <c r="F3" s="23"/>
      <c r="G3" s="23"/>
      <c r="H3" s="23"/>
      <c r="I3" s="23"/>
    </row>
    <row r="4" spans="1:9" ht="14.25">
      <c r="A4" s="6" t="s">
        <v>493</v>
      </c>
      <c r="B4" s="7"/>
      <c r="C4" s="7"/>
      <c r="D4" s="8"/>
      <c r="E4" s="8"/>
      <c r="F4" s="8"/>
      <c r="G4" s="8"/>
      <c r="H4" s="8"/>
      <c r="I4" s="8"/>
    </row>
    <row r="5" spans="1:9" ht="14.25">
      <c r="A5" s="9" t="s">
        <v>494</v>
      </c>
      <c r="B5" s="10"/>
      <c r="C5" s="10"/>
      <c r="D5" s="11"/>
      <c r="E5" s="11"/>
      <c r="F5" s="11"/>
      <c r="G5" s="11"/>
      <c r="H5" s="11"/>
      <c r="I5" s="11"/>
    </row>
    <row r="6" spans="1:9" ht="42.75">
      <c r="A6" s="9" t="s">
        <v>495</v>
      </c>
      <c r="B6" s="10"/>
      <c r="C6" s="12"/>
      <c r="D6" s="11" t="s">
        <v>496</v>
      </c>
      <c r="E6" s="11" t="s">
        <v>497</v>
      </c>
      <c r="F6" s="9" t="s">
        <v>498</v>
      </c>
      <c r="G6" s="12"/>
      <c r="H6" s="9" t="s">
        <v>499</v>
      </c>
      <c r="I6" s="12"/>
    </row>
    <row r="7" spans="1:9" ht="13.5">
      <c r="A7" s="13" t="s">
        <v>500</v>
      </c>
      <c r="B7" s="14" t="s">
        <v>501</v>
      </c>
      <c r="C7" s="14"/>
      <c r="D7" s="14"/>
      <c r="E7" s="24"/>
      <c r="F7" s="25"/>
      <c r="G7" s="25"/>
      <c r="H7" s="25"/>
      <c r="I7" s="33"/>
    </row>
    <row r="8" spans="1:9" ht="13.5">
      <c r="A8" s="15"/>
      <c r="B8" s="14" t="s">
        <v>502</v>
      </c>
      <c r="C8" s="16"/>
      <c r="D8" s="16"/>
      <c r="E8" s="24"/>
      <c r="F8" s="25"/>
      <c r="G8" s="25"/>
      <c r="H8" s="25"/>
      <c r="I8" s="33"/>
    </row>
    <row r="9" spans="1:13" ht="13.5">
      <c r="A9" s="15"/>
      <c r="B9" s="15" t="s">
        <v>503</v>
      </c>
      <c r="C9" s="15"/>
      <c r="D9" s="15"/>
      <c r="E9" s="26" t="s">
        <v>504</v>
      </c>
      <c r="F9" s="27"/>
      <c r="G9" s="27"/>
      <c r="H9" s="27"/>
      <c r="I9" s="34"/>
      <c r="M9">
        <v>7</v>
      </c>
    </row>
    <row r="10" spans="1:9" ht="13.5">
      <c r="A10" s="15"/>
      <c r="B10" s="15" t="s">
        <v>505</v>
      </c>
      <c r="C10" s="15"/>
      <c r="D10" s="15"/>
      <c r="E10" s="24"/>
      <c r="F10" s="25"/>
      <c r="G10" s="25"/>
      <c r="H10" s="25"/>
      <c r="I10" s="33"/>
    </row>
    <row r="11" spans="1:9" ht="13.5">
      <c r="A11" s="15"/>
      <c r="B11" s="15" t="s">
        <v>506</v>
      </c>
      <c r="C11" s="15"/>
      <c r="D11" s="15"/>
      <c r="E11" s="24"/>
      <c r="F11" s="25"/>
      <c r="G11" s="25"/>
      <c r="H11" s="25"/>
      <c r="I11" s="33"/>
    </row>
    <row r="12" spans="1:9" ht="13.5">
      <c r="A12" s="15"/>
      <c r="B12" s="17" t="s">
        <v>507</v>
      </c>
      <c r="C12" s="17"/>
      <c r="D12" s="17"/>
      <c r="E12" s="28"/>
      <c r="F12" s="29"/>
      <c r="G12" s="29"/>
      <c r="H12" s="29"/>
      <c r="I12" s="35"/>
    </row>
    <row r="13" spans="1:9" ht="13.5">
      <c r="A13" s="15"/>
      <c r="B13" s="15" t="s">
        <v>508</v>
      </c>
      <c r="C13" s="15"/>
      <c r="D13" s="15"/>
      <c r="E13" s="24"/>
      <c r="F13" s="25"/>
      <c r="G13" s="25"/>
      <c r="H13" s="25"/>
      <c r="I13" s="33"/>
    </row>
    <row r="14" spans="1:9" ht="42.75">
      <c r="A14" s="11" t="s">
        <v>509</v>
      </c>
      <c r="B14" s="18"/>
      <c r="C14" s="18"/>
      <c r="D14" s="19" t="s">
        <v>510</v>
      </c>
      <c r="E14" s="19"/>
      <c r="F14" s="30" t="s">
        <v>511</v>
      </c>
      <c r="G14" s="30"/>
      <c r="H14" s="31"/>
      <c r="I14" s="31"/>
    </row>
    <row r="15" spans="1:9" ht="57">
      <c r="A15" s="18"/>
      <c r="B15" s="18"/>
      <c r="C15" s="18"/>
      <c r="D15" s="19" t="s">
        <v>512</v>
      </c>
      <c r="E15" s="19"/>
      <c r="F15" s="30" t="s">
        <v>513</v>
      </c>
      <c r="G15" s="30"/>
      <c r="H15" s="31"/>
      <c r="I15" s="31"/>
    </row>
    <row r="16" spans="1:9" ht="42.75">
      <c r="A16" s="18"/>
      <c r="B16" s="18"/>
      <c r="C16" s="18"/>
      <c r="D16" s="19" t="s">
        <v>514</v>
      </c>
      <c r="E16" s="19"/>
      <c r="F16" s="30" t="s">
        <v>406</v>
      </c>
      <c r="G16" s="30"/>
      <c r="H16" s="31"/>
      <c r="I16" s="31"/>
    </row>
    <row r="17" spans="1:9" ht="14.25">
      <c r="A17" s="8" t="s">
        <v>515</v>
      </c>
      <c r="B17" s="11" t="s">
        <v>516</v>
      </c>
      <c r="C17" s="11"/>
      <c r="D17" s="11"/>
      <c r="E17" s="11"/>
      <c r="F17" s="11" t="s">
        <v>399</v>
      </c>
      <c r="G17" s="11"/>
      <c r="H17" s="11"/>
      <c r="I17" s="11"/>
    </row>
    <row r="18" spans="1:9" ht="14.25">
      <c r="A18" s="8"/>
      <c r="B18" s="20" t="s">
        <v>517</v>
      </c>
      <c r="C18" s="20"/>
      <c r="D18" s="20"/>
      <c r="E18" s="20"/>
      <c r="F18" s="20"/>
      <c r="G18" s="20"/>
      <c r="H18" s="32"/>
      <c r="I18" s="32"/>
    </row>
    <row r="19" spans="1:9" ht="71.25">
      <c r="A19" s="11" t="s">
        <v>518</v>
      </c>
      <c r="B19" s="21" t="s">
        <v>519</v>
      </c>
      <c r="C19" s="11" t="s">
        <v>520</v>
      </c>
      <c r="D19" s="11" t="s">
        <v>407</v>
      </c>
      <c r="E19" s="11" t="s">
        <v>521</v>
      </c>
      <c r="F19" s="11" t="s">
        <v>520</v>
      </c>
      <c r="G19" s="11" t="s">
        <v>407</v>
      </c>
      <c r="H19" s="11"/>
      <c r="I19" s="11" t="s">
        <v>521</v>
      </c>
    </row>
    <row r="20" spans="1:9" ht="28.5">
      <c r="A20" s="11"/>
      <c r="B20" s="11" t="s">
        <v>522</v>
      </c>
      <c r="C20" s="11" t="s">
        <v>523</v>
      </c>
      <c r="D20" s="19" t="s">
        <v>524</v>
      </c>
      <c r="E20" s="22"/>
      <c r="F20" s="11" t="s">
        <v>523</v>
      </c>
      <c r="G20" s="30" t="s">
        <v>524</v>
      </c>
      <c r="H20" s="30"/>
      <c r="I20" s="22"/>
    </row>
    <row r="21" spans="1:9" ht="28.5">
      <c r="A21" s="11"/>
      <c r="B21" s="11"/>
      <c r="C21" s="11"/>
      <c r="D21" s="19" t="s">
        <v>525</v>
      </c>
      <c r="E21" s="22"/>
      <c r="F21" s="11"/>
      <c r="G21" s="30" t="s">
        <v>525</v>
      </c>
      <c r="H21" s="30"/>
      <c r="I21" s="22"/>
    </row>
    <row r="22" spans="1:9" ht="14.25">
      <c r="A22" s="11"/>
      <c r="B22" s="11"/>
      <c r="C22" s="11"/>
      <c r="D22" s="19" t="s">
        <v>526</v>
      </c>
      <c r="E22" s="22"/>
      <c r="F22" s="11"/>
      <c r="G22" s="30" t="s">
        <v>526</v>
      </c>
      <c r="H22" s="30"/>
      <c r="I22" s="22"/>
    </row>
    <row r="23" spans="1:9" ht="28.5">
      <c r="A23" s="11"/>
      <c r="B23" s="11"/>
      <c r="C23" s="11" t="s">
        <v>527</v>
      </c>
      <c r="D23" s="19" t="s">
        <v>524</v>
      </c>
      <c r="E23" s="22"/>
      <c r="F23" s="11" t="s">
        <v>527</v>
      </c>
      <c r="G23" s="30" t="s">
        <v>524</v>
      </c>
      <c r="H23" s="30"/>
      <c r="I23" s="22"/>
    </row>
    <row r="24" spans="1:9" ht="28.5">
      <c r="A24" s="11"/>
      <c r="B24" s="11"/>
      <c r="C24" s="11"/>
      <c r="D24" s="19" t="s">
        <v>525</v>
      </c>
      <c r="E24" s="22"/>
      <c r="F24" s="11"/>
      <c r="G24" s="30" t="s">
        <v>525</v>
      </c>
      <c r="H24" s="30"/>
      <c r="I24" s="22"/>
    </row>
    <row r="25" spans="1:9" ht="14.25">
      <c r="A25" s="11"/>
      <c r="B25" s="11"/>
      <c r="C25" s="11"/>
      <c r="D25" s="19" t="s">
        <v>526</v>
      </c>
      <c r="E25" s="22"/>
      <c r="F25" s="11"/>
      <c r="G25" s="30" t="s">
        <v>526</v>
      </c>
      <c r="H25" s="30"/>
      <c r="I25" s="22"/>
    </row>
    <row r="26" spans="1:9" ht="28.5">
      <c r="A26" s="11"/>
      <c r="B26" s="11"/>
      <c r="C26" s="11" t="s">
        <v>528</v>
      </c>
      <c r="D26" s="19" t="s">
        <v>524</v>
      </c>
      <c r="E26" s="22"/>
      <c r="F26" s="11" t="s">
        <v>528</v>
      </c>
      <c r="G26" s="30" t="s">
        <v>524</v>
      </c>
      <c r="H26" s="30"/>
      <c r="I26" s="22"/>
    </row>
    <row r="27" spans="1:9" ht="28.5">
      <c r="A27" s="11"/>
      <c r="B27" s="11"/>
      <c r="C27" s="11"/>
      <c r="D27" s="19" t="s">
        <v>525</v>
      </c>
      <c r="E27" s="22"/>
      <c r="F27" s="11"/>
      <c r="G27" s="30" t="s">
        <v>525</v>
      </c>
      <c r="H27" s="30"/>
      <c r="I27" s="22"/>
    </row>
    <row r="28" spans="1:9" ht="14.25">
      <c r="A28" s="11"/>
      <c r="B28" s="11"/>
      <c r="C28" s="11"/>
      <c r="D28" s="19" t="s">
        <v>526</v>
      </c>
      <c r="E28" s="22"/>
      <c r="F28" s="11"/>
      <c r="G28" s="30" t="s">
        <v>526</v>
      </c>
      <c r="H28" s="30"/>
      <c r="I28" s="22"/>
    </row>
    <row r="29" spans="1:9" ht="28.5">
      <c r="A29" s="11"/>
      <c r="B29" s="11"/>
      <c r="C29" s="11" t="s">
        <v>529</v>
      </c>
      <c r="D29" s="19" t="s">
        <v>524</v>
      </c>
      <c r="E29" s="22"/>
      <c r="F29" s="11" t="s">
        <v>529</v>
      </c>
      <c r="G29" s="30" t="s">
        <v>524</v>
      </c>
      <c r="H29" s="30"/>
      <c r="I29" s="22"/>
    </row>
    <row r="30" spans="1:9" ht="28.5">
      <c r="A30" s="11"/>
      <c r="B30" s="11"/>
      <c r="C30" s="11"/>
      <c r="D30" s="19" t="s">
        <v>525</v>
      </c>
      <c r="E30" s="22"/>
      <c r="F30" s="11"/>
      <c r="G30" s="30" t="s">
        <v>525</v>
      </c>
      <c r="H30" s="30"/>
      <c r="I30" s="22"/>
    </row>
    <row r="31" spans="1:9" ht="14.25">
      <c r="A31" s="11"/>
      <c r="B31" s="11"/>
      <c r="C31" s="11"/>
      <c r="D31" s="19" t="s">
        <v>526</v>
      </c>
      <c r="E31" s="22"/>
      <c r="F31" s="11"/>
      <c r="G31" s="30" t="s">
        <v>526</v>
      </c>
      <c r="H31" s="30"/>
      <c r="I31" s="22"/>
    </row>
    <row r="32" spans="1:9" ht="14.25">
      <c r="A32" s="11"/>
      <c r="B32" s="11"/>
      <c r="C32" s="11" t="s">
        <v>530</v>
      </c>
      <c r="D32" s="22"/>
      <c r="E32" s="11"/>
      <c r="F32" s="11" t="s">
        <v>530</v>
      </c>
      <c r="G32" s="30"/>
      <c r="H32" s="30"/>
      <c r="I32" s="22"/>
    </row>
    <row r="33" spans="1:9" ht="28.5">
      <c r="A33" s="11"/>
      <c r="B33" s="11" t="s">
        <v>531</v>
      </c>
      <c r="C33" s="11" t="s">
        <v>532</v>
      </c>
      <c r="D33" s="19" t="s">
        <v>524</v>
      </c>
      <c r="E33" s="22"/>
      <c r="F33" s="11" t="s">
        <v>532</v>
      </c>
      <c r="G33" s="30" t="s">
        <v>524</v>
      </c>
      <c r="H33" s="30"/>
      <c r="I33" s="22"/>
    </row>
    <row r="34" spans="1:9" ht="28.5">
      <c r="A34" s="11"/>
      <c r="B34" s="11"/>
      <c r="C34" s="11"/>
      <c r="D34" s="19" t="s">
        <v>525</v>
      </c>
      <c r="E34" s="22"/>
      <c r="F34" s="11"/>
      <c r="G34" s="30" t="s">
        <v>525</v>
      </c>
      <c r="H34" s="30"/>
      <c r="I34" s="22"/>
    </row>
    <row r="35" spans="1:9" ht="14.25">
      <c r="A35" s="11"/>
      <c r="B35" s="11"/>
      <c r="C35" s="11"/>
      <c r="D35" s="19" t="s">
        <v>526</v>
      </c>
      <c r="E35" s="22"/>
      <c r="F35" s="11"/>
      <c r="G35" s="30" t="s">
        <v>526</v>
      </c>
      <c r="H35" s="30"/>
      <c r="I35" s="22"/>
    </row>
    <row r="36" spans="1:9" ht="28.5">
      <c r="A36" s="11"/>
      <c r="B36" s="11"/>
      <c r="C36" s="11" t="s">
        <v>533</v>
      </c>
      <c r="D36" s="19" t="s">
        <v>524</v>
      </c>
      <c r="E36" s="22"/>
      <c r="F36" s="11" t="s">
        <v>533</v>
      </c>
      <c r="G36" s="30" t="s">
        <v>524</v>
      </c>
      <c r="H36" s="30"/>
      <c r="I36" s="22"/>
    </row>
    <row r="37" spans="1:9" ht="28.5">
      <c r="A37" s="11"/>
      <c r="B37" s="11"/>
      <c r="C37" s="11"/>
      <c r="D37" s="19" t="s">
        <v>525</v>
      </c>
      <c r="E37" s="22"/>
      <c r="F37" s="11"/>
      <c r="G37" s="30" t="s">
        <v>525</v>
      </c>
      <c r="H37" s="30"/>
      <c r="I37" s="22"/>
    </row>
    <row r="38" spans="1:9" ht="14.25">
      <c r="A38" s="11"/>
      <c r="B38" s="11"/>
      <c r="C38" s="11"/>
      <c r="D38" s="19" t="s">
        <v>526</v>
      </c>
      <c r="E38" s="22"/>
      <c r="F38" s="11"/>
      <c r="G38" s="30" t="s">
        <v>526</v>
      </c>
      <c r="H38" s="30"/>
      <c r="I38" s="22"/>
    </row>
    <row r="39" spans="1:9" ht="28.5">
      <c r="A39" s="11"/>
      <c r="B39" s="11"/>
      <c r="C39" s="11" t="s">
        <v>534</v>
      </c>
      <c r="D39" s="19" t="s">
        <v>524</v>
      </c>
      <c r="E39" s="22"/>
      <c r="F39" s="11" t="s">
        <v>534</v>
      </c>
      <c r="G39" s="30" t="s">
        <v>524</v>
      </c>
      <c r="H39" s="30"/>
      <c r="I39" s="22"/>
    </row>
    <row r="40" spans="1:9" ht="28.5">
      <c r="A40" s="11"/>
      <c r="B40" s="11"/>
      <c r="C40" s="11"/>
      <c r="D40" s="19" t="s">
        <v>525</v>
      </c>
      <c r="E40" s="22"/>
      <c r="F40" s="11"/>
      <c r="G40" s="30" t="s">
        <v>525</v>
      </c>
      <c r="H40" s="30"/>
      <c r="I40" s="22"/>
    </row>
    <row r="41" spans="1:9" ht="14.25">
      <c r="A41" s="11"/>
      <c r="B41" s="11"/>
      <c r="C41" s="11"/>
      <c r="D41" s="19" t="s">
        <v>526</v>
      </c>
      <c r="E41" s="22"/>
      <c r="F41" s="11"/>
      <c r="G41" s="30" t="s">
        <v>526</v>
      </c>
      <c r="H41" s="30"/>
      <c r="I41" s="22"/>
    </row>
    <row r="42" spans="1:9" ht="28.5">
      <c r="A42" s="11"/>
      <c r="B42" s="11"/>
      <c r="C42" s="11" t="s">
        <v>535</v>
      </c>
      <c r="D42" s="19" t="s">
        <v>524</v>
      </c>
      <c r="E42" s="22"/>
      <c r="F42" s="11" t="s">
        <v>535</v>
      </c>
      <c r="G42" s="30" t="s">
        <v>524</v>
      </c>
      <c r="H42" s="30"/>
      <c r="I42" s="22"/>
    </row>
    <row r="43" spans="1:9" ht="28.5">
      <c r="A43" s="11"/>
      <c r="B43" s="11"/>
      <c r="C43" s="11"/>
      <c r="D43" s="19" t="s">
        <v>525</v>
      </c>
      <c r="E43" s="22"/>
      <c r="F43" s="11"/>
      <c r="G43" s="30" t="s">
        <v>525</v>
      </c>
      <c r="H43" s="30"/>
      <c r="I43" s="22"/>
    </row>
    <row r="44" spans="1:9" ht="14.25">
      <c r="A44" s="11"/>
      <c r="B44" s="11"/>
      <c r="C44" s="11"/>
      <c r="D44" s="19" t="s">
        <v>526</v>
      </c>
      <c r="E44" s="22"/>
      <c r="F44" s="11"/>
      <c r="G44" s="30" t="s">
        <v>526</v>
      </c>
      <c r="H44" s="30"/>
      <c r="I44" s="22"/>
    </row>
    <row r="45" spans="1:9" ht="14.25">
      <c r="A45" s="11"/>
      <c r="B45" s="11"/>
      <c r="C45" s="11" t="s">
        <v>530</v>
      </c>
      <c r="D45" s="22"/>
      <c r="E45" s="22"/>
      <c r="F45" s="11" t="s">
        <v>530</v>
      </c>
      <c r="G45" s="30"/>
      <c r="H45" s="30"/>
      <c r="I45" s="22"/>
    </row>
    <row r="46" spans="1:9" ht="28.5">
      <c r="A46" s="11"/>
      <c r="B46" s="11" t="s">
        <v>403</v>
      </c>
      <c r="C46" s="11" t="s">
        <v>403</v>
      </c>
      <c r="D46" s="19" t="s">
        <v>524</v>
      </c>
      <c r="E46" s="8"/>
      <c r="F46" s="11" t="s">
        <v>403</v>
      </c>
      <c r="G46" s="30" t="s">
        <v>524</v>
      </c>
      <c r="H46" s="30"/>
      <c r="I46" s="22"/>
    </row>
    <row r="47" spans="1:9" ht="28.5">
      <c r="A47" s="11"/>
      <c r="B47" s="11"/>
      <c r="C47" s="11"/>
      <c r="D47" s="19" t="s">
        <v>525</v>
      </c>
      <c r="E47" s="11"/>
      <c r="F47" s="11"/>
      <c r="G47" s="30" t="s">
        <v>525</v>
      </c>
      <c r="H47" s="30"/>
      <c r="I47" s="22"/>
    </row>
    <row r="48" spans="1:9" ht="14.25">
      <c r="A48" s="11"/>
      <c r="B48" s="11"/>
      <c r="C48" s="11"/>
      <c r="D48" s="19" t="s">
        <v>526</v>
      </c>
      <c r="E48" s="11"/>
      <c r="F48" s="11"/>
      <c r="G48" s="30" t="s">
        <v>526</v>
      </c>
      <c r="H48" s="30"/>
      <c r="I48" s="22"/>
    </row>
    <row r="49" spans="1:9" ht="14.25">
      <c r="A49" s="11"/>
      <c r="B49" s="11"/>
      <c r="C49" s="11" t="s">
        <v>530</v>
      </c>
      <c r="D49" s="22"/>
      <c r="E49" s="11"/>
      <c r="F49" s="11" t="s">
        <v>530</v>
      </c>
      <c r="G49" s="30"/>
      <c r="H49" s="30"/>
      <c r="I49" s="22"/>
    </row>
    <row r="50" ht="27" customHeight="1">
      <c r="A50" t="s">
        <v>536</v>
      </c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43"/>
      <c r="B1" s="143"/>
      <c r="C1" s="143"/>
      <c r="D1" s="70" t="s">
        <v>3</v>
      </c>
    </row>
    <row r="2" spans="1:4" ht="20.25" customHeight="1">
      <c r="A2" s="56" t="s">
        <v>4</v>
      </c>
      <c r="B2" s="56"/>
      <c r="C2" s="56"/>
      <c r="D2" s="56"/>
    </row>
    <row r="3" spans="1:4" ht="20.25" customHeight="1">
      <c r="A3" s="146" t="s">
        <v>0</v>
      </c>
      <c r="B3" s="147"/>
      <c r="C3" s="80"/>
      <c r="D3" s="70" t="s">
        <v>5</v>
      </c>
    </row>
    <row r="4" spans="1:4" ht="19.5" customHeight="1">
      <c r="A4" s="148" t="s">
        <v>6</v>
      </c>
      <c r="B4" s="149"/>
      <c r="C4" s="148" t="s">
        <v>7</v>
      </c>
      <c r="D4" s="149"/>
    </row>
    <row r="5" spans="1:4" ht="19.5" customHeight="1">
      <c r="A5" s="151" t="s">
        <v>8</v>
      </c>
      <c r="B5" s="151" t="s">
        <v>9</v>
      </c>
      <c r="C5" s="151" t="s">
        <v>8</v>
      </c>
      <c r="D5" s="199" t="s">
        <v>9</v>
      </c>
    </row>
    <row r="6" spans="1:4" ht="19.5" customHeight="1">
      <c r="A6" s="162" t="s">
        <v>10</v>
      </c>
      <c r="B6" s="200">
        <v>13425.94</v>
      </c>
      <c r="C6" s="162" t="s">
        <v>11</v>
      </c>
      <c r="D6" s="200">
        <v>11304.6</v>
      </c>
    </row>
    <row r="7" spans="1:4" ht="19.5" customHeight="1">
      <c r="A7" s="162" t="s">
        <v>12</v>
      </c>
      <c r="B7" s="154">
        <v>0</v>
      </c>
      <c r="C7" s="162" t="s">
        <v>13</v>
      </c>
      <c r="D7" s="200">
        <v>0</v>
      </c>
    </row>
    <row r="8" spans="1:4" ht="19.5" customHeight="1">
      <c r="A8" s="153" t="s">
        <v>14</v>
      </c>
      <c r="B8" s="200">
        <v>0</v>
      </c>
      <c r="C8" s="201" t="s">
        <v>15</v>
      </c>
      <c r="D8" s="200">
        <v>0</v>
      </c>
    </row>
    <row r="9" spans="1:4" ht="19.5" customHeight="1">
      <c r="A9" s="162" t="s">
        <v>16</v>
      </c>
      <c r="B9" s="192">
        <v>0</v>
      </c>
      <c r="C9" s="162" t="s">
        <v>17</v>
      </c>
      <c r="D9" s="200">
        <v>0</v>
      </c>
    </row>
    <row r="10" spans="1:4" ht="19.5" customHeight="1">
      <c r="A10" s="162" t="s">
        <v>18</v>
      </c>
      <c r="B10" s="200">
        <v>0</v>
      </c>
      <c r="C10" s="162" t="s">
        <v>19</v>
      </c>
      <c r="D10" s="200">
        <v>220</v>
      </c>
    </row>
    <row r="11" spans="1:4" ht="19.5" customHeight="1">
      <c r="A11" s="162" t="s">
        <v>20</v>
      </c>
      <c r="B11" s="200">
        <v>177.71</v>
      </c>
      <c r="C11" s="162" t="s">
        <v>21</v>
      </c>
      <c r="D11" s="200">
        <v>0</v>
      </c>
    </row>
    <row r="12" spans="1:4" ht="19.5" customHeight="1">
      <c r="A12" s="162"/>
      <c r="B12" s="200"/>
      <c r="C12" s="162" t="s">
        <v>22</v>
      </c>
      <c r="D12" s="200">
        <v>0</v>
      </c>
    </row>
    <row r="13" spans="1:4" ht="19.5" customHeight="1">
      <c r="A13" s="156"/>
      <c r="B13" s="200"/>
      <c r="C13" s="162" t="s">
        <v>23</v>
      </c>
      <c r="D13" s="200">
        <v>846.49</v>
      </c>
    </row>
    <row r="14" spans="1:4" ht="19.5" customHeight="1">
      <c r="A14" s="156"/>
      <c r="B14" s="200"/>
      <c r="C14" s="162" t="s">
        <v>24</v>
      </c>
      <c r="D14" s="200">
        <v>0</v>
      </c>
    </row>
    <row r="15" spans="1:4" ht="19.5" customHeight="1">
      <c r="A15" s="156"/>
      <c r="B15" s="200"/>
      <c r="C15" s="162" t="s">
        <v>25</v>
      </c>
      <c r="D15" s="200">
        <v>569.88</v>
      </c>
    </row>
    <row r="16" spans="1:4" ht="19.5" customHeight="1">
      <c r="A16" s="156"/>
      <c r="B16" s="200"/>
      <c r="C16" s="162" t="s">
        <v>26</v>
      </c>
      <c r="D16" s="200">
        <v>0</v>
      </c>
    </row>
    <row r="17" spans="1:4" ht="19.5" customHeight="1">
      <c r="A17" s="156"/>
      <c r="B17" s="200"/>
      <c r="C17" s="162" t="s">
        <v>27</v>
      </c>
      <c r="D17" s="200">
        <v>0</v>
      </c>
    </row>
    <row r="18" spans="1:4" ht="19.5" customHeight="1">
      <c r="A18" s="156"/>
      <c r="B18" s="200"/>
      <c r="C18" s="162" t="s">
        <v>28</v>
      </c>
      <c r="D18" s="200">
        <v>0</v>
      </c>
    </row>
    <row r="19" spans="1:4" ht="19.5" customHeight="1">
      <c r="A19" s="156"/>
      <c r="B19" s="200"/>
      <c r="C19" s="162" t="s">
        <v>29</v>
      </c>
      <c r="D19" s="200">
        <v>0</v>
      </c>
    </row>
    <row r="20" spans="1:4" ht="19.5" customHeight="1">
      <c r="A20" s="156"/>
      <c r="B20" s="200"/>
      <c r="C20" s="162" t="s">
        <v>30</v>
      </c>
      <c r="D20" s="200">
        <v>0</v>
      </c>
    </row>
    <row r="21" spans="1:4" ht="19.5" customHeight="1">
      <c r="A21" s="156"/>
      <c r="B21" s="200"/>
      <c r="C21" s="162" t="s">
        <v>31</v>
      </c>
      <c r="D21" s="200">
        <v>0</v>
      </c>
    </row>
    <row r="22" spans="1:4" ht="19.5" customHeight="1">
      <c r="A22" s="156"/>
      <c r="B22" s="200"/>
      <c r="C22" s="162" t="s">
        <v>32</v>
      </c>
      <c r="D22" s="200">
        <v>0</v>
      </c>
    </row>
    <row r="23" spans="1:4" ht="19.5" customHeight="1">
      <c r="A23" s="156"/>
      <c r="B23" s="200"/>
      <c r="C23" s="162" t="s">
        <v>33</v>
      </c>
      <c r="D23" s="200">
        <v>0</v>
      </c>
    </row>
    <row r="24" spans="1:4" ht="19.5" customHeight="1">
      <c r="A24" s="156"/>
      <c r="B24" s="200"/>
      <c r="C24" s="162" t="s">
        <v>34</v>
      </c>
      <c r="D24" s="200">
        <v>0</v>
      </c>
    </row>
    <row r="25" spans="1:4" ht="19.5" customHeight="1">
      <c r="A25" s="156"/>
      <c r="B25" s="200"/>
      <c r="C25" s="162" t="s">
        <v>35</v>
      </c>
      <c r="D25" s="200">
        <v>987.23</v>
      </c>
    </row>
    <row r="26" spans="1:4" ht="19.5" customHeight="1">
      <c r="A26" s="162"/>
      <c r="B26" s="200"/>
      <c r="C26" s="162" t="s">
        <v>36</v>
      </c>
      <c r="D26" s="200">
        <v>0</v>
      </c>
    </row>
    <row r="27" spans="1:4" ht="19.5" customHeight="1">
      <c r="A27" s="162"/>
      <c r="B27" s="200"/>
      <c r="C27" s="162" t="s">
        <v>37</v>
      </c>
      <c r="D27" s="200">
        <v>0</v>
      </c>
    </row>
    <row r="28" spans="1:4" ht="19.5" customHeight="1">
      <c r="A28" s="162" t="s">
        <v>38</v>
      </c>
      <c r="B28" s="200"/>
      <c r="C28" s="162" t="s">
        <v>39</v>
      </c>
      <c r="D28" s="200">
        <v>0</v>
      </c>
    </row>
    <row r="29" spans="1:4" ht="19.5" customHeight="1">
      <c r="A29" s="162"/>
      <c r="B29" s="200"/>
      <c r="C29" s="162" t="s">
        <v>40</v>
      </c>
      <c r="D29" s="200">
        <v>0</v>
      </c>
    </row>
    <row r="30" spans="1:4" ht="19.5" customHeight="1">
      <c r="A30" s="166"/>
      <c r="B30" s="154"/>
      <c r="C30" s="166" t="s">
        <v>41</v>
      </c>
      <c r="D30" s="154">
        <v>0</v>
      </c>
    </row>
    <row r="31" spans="1:4" ht="19.5" customHeight="1">
      <c r="A31" s="169"/>
      <c r="B31" s="160"/>
      <c r="C31" s="169" t="s">
        <v>42</v>
      </c>
      <c r="D31" s="160">
        <v>0</v>
      </c>
    </row>
    <row r="32" spans="1:4" ht="19.5" customHeight="1">
      <c r="A32" s="169"/>
      <c r="B32" s="160"/>
      <c r="C32" s="169" t="s">
        <v>43</v>
      </c>
      <c r="D32" s="160">
        <v>0</v>
      </c>
    </row>
    <row r="33" spans="1:4" ht="19.5" customHeight="1">
      <c r="A33" s="169"/>
      <c r="B33" s="160"/>
      <c r="C33" s="169" t="s">
        <v>44</v>
      </c>
      <c r="D33" s="160">
        <v>0</v>
      </c>
    </row>
    <row r="34" spans="1:4" ht="19.5" customHeight="1">
      <c r="A34" s="169"/>
      <c r="B34" s="160"/>
      <c r="C34" s="169" t="s">
        <v>45</v>
      </c>
      <c r="D34" s="160">
        <v>0</v>
      </c>
    </row>
    <row r="35" spans="1:4" ht="19.5" customHeight="1">
      <c r="A35" s="169"/>
      <c r="B35" s="160"/>
      <c r="C35" s="169" t="s">
        <v>46</v>
      </c>
      <c r="D35" s="160">
        <v>0</v>
      </c>
    </row>
    <row r="36" spans="1:4" ht="19.5" customHeight="1">
      <c r="A36" s="169"/>
      <c r="B36" s="160"/>
      <c r="C36" s="169"/>
      <c r="D36" s="172"/>
    </row>
    <row r="37" spans="1:4" ht="19.5" customHeight="1">
      <c r="A37" s="171" t="s">
        <v>47</v>
      </c>
      <c r="B37" s="172">
        <f>SUM(B6:B34)</f>
        <v>13603.65</v>
      </c>
      <c r="C37" s="171" t="s">
        <v>48</v>
      </c>
      <c r="D37" s="172">
        <f>SUM(D6:D35)</f>
        <v>13928.199999999999</v>
      </c>
    </row>
    <row r="38" spans="1:4" ht="19.5" customHeight="1">
      <c r="A38" s="169" t="s">
        <v>49</v>
      </c>
      <c r="B38" s="160">
        <v>0</v>
      </c>
      <c r="C38" s="169" t="s">
        <v>50</v>
      </c>
      <c r="D38" s="160">
        <v>0</v>
      </c>
    </row>
    <row r="39" spans="1:4" ht="19.5" customHeight="1">
      <c r="A39" s="169" t="s">
        <v>51</v>
      </c>
      <c r="B39" s="160">
        <v>324.55</v>
      </c>
      <c r="C39" s="169" t="s">
        <v>52</v>
      </c>
      <c r="D39" s="160">
        <v>0</v>
      </c>
    </row>
    <row r="40" spans="1:4" ht="19.5" customHeight="1">
      <c r="A40" s="169"/>
      <c r="B40" s="160"/>
      <c r="C40" s="169" t="s">
        <v>53</v>
      </c>
      <c r="D40" s="160">
        <v>0</v>
      </c>
    </row>
    <row r="41" spans="1:4" ht="19.5" customHeight="1">
      <c r="A41" s="202"/>
      <c r="B41" s="203"/>
      <c r="C41" s="202"/>
      <c r="D41" s="204"/>
    </row>
    <row r="42" spans="1:4" ht="19.5" customHeight="1">
      <c r="A42" s="205" t="s">
        <v>54</v>
      </c>
      <c r="B42" s="206">
        <f>SUM(B37:B39)</f>
        <v>13928.199999999999</v>
      </c>
      <c r="C42" s="205" t="s">
        <v>55</v>
      </c>
      <c r="D42" s="207">
        <f>SUM(D37,D38,D40)</f>
        <v>13928.199999999999</v>
      </c>
    </row>
    <row r="43" spans="1:4" ht="20.25" customHeight="1">
      <c r="A43" s="208"/>
      <c r="B43" s="209"/>
      <c r="C43" s="210"/>
      <c r="D43" s="14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39"/>
      <c r="T1" s="198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57" t="s">
        <v>0</v>
      </c>
      <c r="B3" s="58"/>
      <c r="C3" s="58"/>
      <c r="D3" s="58"/>
      <c r="E3" s="58"/>
      <c r="F3" s="82"/>
      <c r="G3" s="82"/>
      <c r="H3" s="82"/>
      <c r="I3" s="82"/>
      <c r="J3" s="129"/>
      <c r="K3" s="129"/>
      <c r="L3" s="129"/>
      <c r="M3" s="129"/>
      <c r="N3" s="129"/>
      <c r="O3" s="129"/>
      <c r="P3" s="129"/>
      <c r="Q3" s="129"/>
      <c r="R3" s="129"/>
      <c r="S3" s="145"/>
      <c r="T3" s="70" t="s">
        <v>5</v>
      </c>
    </row>
    <row r="4" spans="1:20" ht="19.5" customHeight="1">
      <c r="A4" s="59" t="s">
        <v>58</v>
      </c>
      <c r="B4" s="60"/>
      <c r="C4" s="60"/>
      <c r="D4" s="60"/>
      <c r="E4" s="61"/>
      <c r="F4" s="111" t="s">
        <v>59</v>
      </c>
      <c r="G4" s="72" t="s">
        <v>60</v>
      </c>
      <c r="H4" s="74" t="s">
        <v>61</v>
      </c>
      <c r="I4" s="74" t="s">
        <v>62</v>
      </c>
      <c r="J4" s="74" t="s">
        <v>63</v>
      </c>
      <c r="K4" s="74" t="s">
        <v>64</v>
      </c>
      <c r="L4" s="74"/>
      <c r="M4" s="195" t="s">
        <v>65</v>
      </c>
      <c r="N4" s="124" t="s">
        <v>66</v>
      </c>
      <c r="O4" s="125"/>
      <c r="P4" s="125"/>
      <c r="Q4" s="125"/>
      <c r="R4" s="126"/>
      <c r="S4" s="111" t="s">
        <v>67</v>
      </c>
      <c r="T4" s="74" t="s">
        <v>68</v>
      </c>
    </row>
    <row r="5" spans="1:20" ht="19.5" customHeight="1">
      <c r="A5" s="59" t="s">
        <v>69</v>
      </c>
      <c r="B5" s="60"/>
      <c r="C5" s="61"/>
      <c r="D5" s="107" t="s">
        <v>70</v>
      </c>
      <c r="E5" s="73" t="s">
        <v>71</v>
      </c>
      <c r="F5" s="74"/>
      <c r="G5" s="72"/>
      <c r="H5" s="74"/>
      <c r="I5" s="74"/>
      <c r="J5" s="74"/>
      <c r="K5" s="193" t="s">
        <v>72</v>
      </c>
      <c r="L5" s="74" t="s">
        <v>73</v>
      </c>
      <c r="M5" s="196"/>
      <c r="N5" s="121" t="s">
        <v>74</v>
      </c>
      <c r="O5" s="121" t="s">
        <v>75</v>
      </c>
      <c r="P5" s="121" t="s">
        <v>76</v>
      </c>
      <c r="Q5" s="121" t="s">
        <v>77</v>
      </c>
      <c r="R5" s="121" t="s">
        <v>78</v>
      </c>
      <c r="S5" s="74"/>
      <c r="T5" s="74"/>
    </row>
    <row r="6" spans="1:20" ht="30.75" customHeight="1">
      <c r="A6" s="64" t="s">
        <v>79</v>
      </c>
      <c r="B6" s="63" t="s">
        <v>80</v>
      </c>
      <c r="C6" s="65" t="s">
        <v>81</v>
      </c>
      <c r="D6" s="75"/>
      <c r="E6" s="75"/>
      <c r="F6" s="76"/>
      <c r="G6" s="77"/>
      <c r="H6" s="76"/>
      <c r="I6" s="76"/>
      <c r="J6" s="76"/>
      <c r="K6" s="194"/>
      <c r="L6" s="76"/>
      <c r="M6" s="197"/>
      <c r="N6" s="76"/>
      <c r="O6" s="76"/>
      <c r="P6" s="76"/>
      <c r="Q6" s="76"/>
      <c r="R6" s="76"/>
      <c r="S6" s="76"/>
      <c r="T6" s="76"/>
    </row>
    <row r="7" spans="1:20" ht="19.5" customHeight="1">
      <c r="A7" s="67" t="s">
        <v>38</v>
      </c>
      <c r="B7" s="67" t="s">
        <v>38</v>
      </c>
      <c r="C7" s="67" t="s">
        <v>38</v>
      </c>
      <c r="D7" s="67" t="s">
        <v>38</v>
      </c>
      <c r="E7" s="67" t="s">
        <v>59</v>
      </c>
      <c r="F7" s="87">
        <f>F8+F29+F21</f>
        <v>13928.199999999999</v>
      </c>
      <c r="G7" s="87">
        <f>G8+G29+G21</f>
        <v>324.55</v>
      </c>
      <c r="H7" s="87">
        <f>H8+H29+H21</f>
        <v>13425.94</v>
      </c>
      <c r="I7" s="87">
        <v>0</v>
      </c>
      <c r="J7" s="78">
        <v>0</v>
      </c>
      <c r="K7" s="79">
        <v>0</v>
      </c>
      <c r="L7" s="87">
        <v>0</v>
      </c>
      <c r="M7" s="78">
        <v>0</v>
      </c>
      <c r="N7" s="79">
        <f aca="true" t="shared" si="0" ref="N7:N44">SUM(O7:R7)</f>
        <v>0</v>
      </c>
      <c r="O7" s="87">
        <v>0</v>
      </c>
      <c r="P7" s="87">
        <v>0</v>
      </c>
      <c r="Q7" s="87">
        <v>0</v>
      </c>
      <c r="R7" s="78">
        <v>0</v>
      </c>
      <c r="S7" s="79">
        <v>177.71</v>
      </c>
      <c r="T7" s="78">
        <v>0</v>
      </c>
    </row>
    <row r="8" spans="1:20" ht="19.5" customHeight="1">
      <c r="A8" s="67" t="s">
        <v>38</v>
      </c>
      <c r="B8" s="67" t="s">
        <v>38</v>
      </c>
      <c r="C8" s="67" t="s">
        <v>38</v>
      </c>
      <c r="D8" s="67" t="s">
        <v>38</v>
      </c>
      <c r="E8" s="67" t="s">
        <v>82</v>
      </c>
      <c r="F8" s="87">
        <f>SUM(F9)</f>
        <v>13512.509999999998</v>
      </c>
      <c r="G8" s="87">
        <f>SUM(G9)</f>
        <v>324.55</v>
      </c>
      <c r="H8" s="87">
        <f>SUM(H9)</f>
        <v>13010.25</v>
      </c>
      <c r="I8" s="87">
        <v>0</v>
      </c>
      <c r="J8" s="78">
        <v>0</v>
      </c>
      <c r="K8" s="79">
        <v>0</v>
      </c>
      <c r="L8" s="87">
        <v>0</v>
      </c>
      <c r="M8" s="78">
        <v>0</v>
      </c>
      <c r="N8" s="79">
        <f t="shared" si="0"/>
        <v>0</v>
      </c>
      <c r="O8" s="87">
        <v>0</v>
      </c>
      <c r="P8" s="87">
        <v>0</v>
      </c>
      <c r="Q8" s="87">
        <v>0</v>
      </c>
      <c r="R8" s="78">
        <v>0</v>
      </c>
      <c r="S8" s="79">
        <v>177.71</v>
      </c>
      <c r="T8" s="78">
        <v>0</v>
      </c>
    </row>
    <row r="9" spans="1:20" ht="19.5" customHeight="1">
      <c r="A9" s="67" t="s">
        <v>38</v>
      </c>
      <c r="B9" s="67" t="s">
        <v>38</v>
      </c>
      <c r="C9" s="67" t="s">
        <v>38</v>
      </c>
      <c r="D9" s="67" t="s">
        <v>38</v>
      </c>
      <c r="E9" s="67" t="s">
        <v>83</v>
      </c>
      <c r="F9" s="87">
        <f>SUM(F10:F20)</f>
        <v>13512.509999999998</v>
      </c>
      <c r="G9" s="87">
        <f>SUM(G10:G20)</f>
        <v>324.55</v>
      </c>
      <c r="H9" s="87">
        <f>SUM(H10:H20)</f>
        <v>13010.25</v>
      </c>
      <c r="I9" s="87">
        <v>0</v>
      </c>
      <c r="J9" s="78">
        <v>0</v>
      </c>
      <c r="K9" s="79">
        <v>0</v>
      </c>
      <c r="L9" s="87">
        <v>0</v>
      </c>
      <c r="M9" s="78">
        <v>0</v>
      </c>
      <c r="N9" s="79">
        <f t="shared" si="0"/>
        <v>0</v>
      </c>
      <c r="O9" s="87">
        <v>0</v>
      </c>
      <c r="P9" s="87">
        <v>0</v>
      </c>
      <c r="Q9" s="87">
        <v>0</v>
      </c>
      <c r="R9" s="78">
        <v>0</v>
      </c>
      <c r="S9" s="79">
        <v>177.71</v>
      </c>
      <c r="T9" s="78">
        <v>0</v>
      </c>
    </row>
    <row r="10" spans="1:20" ht="19.5" customHeight="1">
      <c r="A10" s="67" t="s">
        <v>84</v>
      </c>
      <c r="B10" s="67" t="s">
        <v>85</v>
      </c>
      <c r="C10" s="67" t="s">
        <v>86</v>
      </c>
      <c r="D10" s="67" t="s">
        <v>87</v>
      </c>
      <c r="E10" s="67" t="s">
        <v>88</v>
      </c>
      <c r="F10" s="87">
        <f aca="true" t="shared" si="1" ref="F10:F28">G10+H10+S10</f>
        <v>183.55</v>
      </c>
      <c r="G10" s="87">
        <v>183.55</v>
      </c>
      <c r="H10" s="87">
        <v>0</v>
      </c>
      <c r="I10" s="87">
        <v>0</v>
      </c>
      <c r="J10" s="78">
        <v>0</v>
      </c>
      <c r="K10" s="79">
        <v>0</v>
      </c>
      <c r="L10" s="87">
        <v>0</v>
      </c>
      <c r="M10" s="78">
        <v>0</v>
      </c>
      <c r="N10" s="79">
        <f t="shared" si="0"/>
        <v>0</v>
      </c>
      <c r="O10" s="87">
        <v>0</v>
      </c>
      <c r="P10" s="87">
        <v>0</v>
      </c>
      <c r="Q10" s="87">
        <v>0</v>
      </c>
      <c r="R10" s="78">
        <v>0</v>
      </c>
      <c r="S10" s="79">
        <v>0</v>
      </c>
      <c r="T10" s="78">
        <v>0</v>
      </c>
    </row>
    <row r="11" spans="1:20" ht="19.5" customHeight="1">
      <c r="A11" s="67" t="s">
        <v>84</v>
      </c>
      <c r="B11" s="67" t="s">
        <v>89</v>
      </c>
      <c r="C11" s="67" t="s">
        <v>90</v>
      </c>
      <c r="D11" s="67" t="s">
        <v>87</v>
      </c>
      <c r="E11" s="67" t="s">
        <v>91</v>
      </c>
      <c r="F11" s="87">
        <f t="shared" si="1"/>
        <v>8969.26</v>
      </c>
      <c r="G11" s="87">
        <v>0</v>
      </c>
      <c r="H11" s="87">
        <v>8969.26</v>
      </c>
      <c r="I11" s="87">
        <v>0</v>
      </c>
      <c r="J11" s="78">
        <v>0</v>
      </c>
      <c r="K11" s="79">
        <v>0</v>
      </c>
      <c r="L11" s="87">
        <v>0</v>
      </c>
      <c r="M11" s="78">
        <v>0</v>
      </c>
      <c r="N11" s="79">
        <f t="shared" si="0"/>
        <v>0</v>
      </c>
      <c r="O11" s="87">
        <v>0</v>
      </c>
      <c r="P11" s="87">
        <v>0</v>
      </c>
      <c r="Q11" s="87">
        <v>0</v>
      </c>
      <c r="R11" s="78">
        <v>0</v>
      </c>
      <c r="S11" s="79">
        <v>0</v>
      </c>
      <c r="T11" s="78">
        <v>0</v>
      </c>
    </row>
    <row r="12" spans="1:20" ht="19.5" customHeight="1">
      <c r="A12" s="67" t="s">
        <v>84</v>
      </c>
      <c r="B12" s="67" t="s">
        <v>89</v>
      </c>
      <c r="C12" s="67" t="s">
        <v>92</v>
      </c>
      <c r="D12" s="67" t="s">
        <v>87</v>
      </c>
      <c r="E12" s="67" t="s">
        <v>93</v>
      </c>
      <c r="F12" s="87">
        <f t="shared" si="1"/>
        <v>1859.8</v>
      </c>
      <c r="G12" s="87">
        <v>141</v>
      </c>
      <c r="H12" s="87">
        <v>1541.09</v>
      </c>
      <c r="I12" s="87">
        <v>0</v>
      </c>
      <c r="J12" s="78">
        <v>0</v>
      </c>
      <c r="K12" s="79">
        <v>0</v>
      </c>
      <c r="L12" s="87">
        <v>0</v>
      </c>
      <c r="M12" s="78">
        <v>0</v>
      </c>
      <c r="N12" s="79">
        <f t="shared" si="0"/>
        <v>0</v>
      </c>
      <c r="O12" s="87">
        <v>0</v>
      </c>
      <c r="P12" s="87">
        <v>0</v>
      </c>
      <c r="Q12" s="87">
        <v>0</v>
      </c>
      <c r="R12" s="78">
        <v>0</v>
      </c>
      <c r="S12" s="79">
        <v>177.71</v>
      </c>
      <c r="T12" s="78">
        <v>0</v>
      </c>
    </row>
    <row r="13" spans="1:20" ht="19.5" customHeight="1">
      <c r="A13" s="67" t="s">
        <v>94</v>
      </c>
      <c r="B13" s="67" t="s">
        <v>95</v>
      </c>
      <c r="C13" s="67" t="s">
        <v>85</v>
      </c>
      <c r="D13" s="67" t="s">
        <v>87</v>
      </c>
      <c r="E13" s="67" t="s">
        <v>96</v>
      </c>
      <c r="F13" s="87">
        <f t="shared" si="1"/>
        <v>220</v>
      </c>
      <c r="G13" s="87">
        <v>0</v>
      </c>
      <c r="H13" s="87">
        <v>220</v>
      </c>
      <c r="I13" s="87">
        <v>0</v>
      </c>
      <c r="J13" s="78">
        <v>0</v>
      </c>
      <c r="K13" s="79">
        <v>0</v>
      </c>
      <c r="L13" s="87">
        <v>0</v>
      </c>
      <c r="M13" s="78">
        <v>0</v>
      </c>
      <c r="N13" s="79">
        <f t="shared" si="0"/>
        <v>0</v>
      </c>
      <c r="O13" s="87">
        <v>0</v>
      </c>
      <c r="P13" s="87">
        <v>0</v>
      </c>
      <c r="Q13" s="87">
        <v>0</v>
      </c>
      <c r="R13" s="78">
        <v>0</v>
      </c>
      <c r="S13" s="79">
        <v>0</v>
      </c>
      <c r="T13" s="78">
        <v>0</v>
      </c>
    </row>
    <row r="14" spans="1:20" ht="19.5" customHeight="1">
      <c r="A14" s="67" t="s">
        <v>97</v>
      </c>
      <c r="B14" s="67" t="s">
        <v>98</v>
      </c>
      <c r="C14" s="67" t="s">
        <v>90</v>
      </c>
      <c r="D14" s="67" t="s">
        <v>87</v>
      </c>
      <c r="E14" s="67" t="s">
        <v>99</v>
      </c>
      <c r="F14" s="87">
        <f t="shared" si="1"/>
        <v>213.81</v>
      </c>
      <c r="G14" s="87">
        <v>0</v>
      </c>
      <c r="H14" s="87">
        <v>213.81</v>
      </c>
      <c r="I14" s="87">
        <v>0</v>
      </c>
      <c r="J14" s="78">
        <v>0</v>
      </c>
      <c r="K14" s="79">
        <v>0</v>
      </c>
      <c r="L14" s="87">
        <v>0</v>
      </c>
      <c r="M14" s="78">
        <v>0</v>
      </c>
      <c r="N14" s="79">
        <f t="shared" si="0"/>
        <v>0</v>
      </c>
      <c r="O14" s="87">
        <v>0</v>
      </c>
      <c r="P14" s="87">
        <v>0</v>
      </c>
      <c r="Q14" s="87">
        <v>0</v>
      </c>
      <c r="R14" s="78">
        <v>0</v>
      </c>
      <c r="S14" s="79">
        <v>0</v>
      </c>
      <c r="T14" s="78">
        <v>0</v>
      </c>
    </row>
    <row r="15" spans="1:20" ht="19.5" customHeight="1">
      <c r="A15" s="67" t="s">
        <v>97</v>
      </c>
      <c r="B15" s="67" t="s">
        <v>98</v>
      </c>
      <c r="C15" s="67" t="s">
        <v>98</v>
      </c>
      <c r="D15" s="67" t="s">
        <v>87</v>
      </c>
      <c r="E15" s="67" t="s">
        <v>100</v>
      </c>
      <c r="F15" s="87">
        <f t="shared" si="1"/>
        <v>582.91</v>
      </c>
      <c r="G15" s="87">
        <v>0</v>
      </c>
      <c r="H15" s="87">
        <v>582.91</v>
      </c>
      <c r="I15" s="87">
        <v>0</v>
      </c>
      <c r="J15" s="78">
        <v>0</v>
      </c>
      <c r="K15" s="79">
        <v>0</v>
      </c>
      <c r="L15" s="87">
        <v>0</v>
      </c>
      <c r="M15" s="78">
        <v>0</v>
      </c>
      <c r="N15" s="79">
        <f t="shared" si="0"/>
        <v>0</v>
      </c>
      <c r="O15" s="87">
        <v>0</v>
      </c>
      <c r="P15" s="87">
        <v>0</v>
      </c>
      <c r="Q15" s="87">
        <v>0</v>
      </c>
      <c r="R15" s="78">
        <v>0</v>
      </c>
      <c r="S15" s="79">
        <v>0</v>
      </c>
      <c r="T15" s="78">
        <v>0</v>
      </c>
    </row>
    <row r="16" spans="1:20" ht="19.5" customHeight="1">
      <c r="A16" s="67" t="s">
        <v>97</v>
      </c>
      <c r="B16" s="67" t="s">
        <v>86</v>
      </c>
      <c r="C16" s="67" t="s">
        <v>86</v>
      </c>
      <c r="D16" s="67" t="s">
        <v>87</v>
      </c>
      <c r="E16" s="67" t="s">
        <v>101</v>
      </c>
      <c r="F16" s="87">
        <f t="shared" si="1"/>
        <v>2.3</v>
      </c>
      <c r="G16" s="87">
        <v>0</v>
      </c>
      <c r="H16" s="87">
        <v>2.3</v>
      </c>
      <c r="I16" s="87">
        <v>0</v>
      </c>
      <c r="J16" s="78">
        <v>0</v>
      </c>
      <c r="K16" s="79">
        <v>0</v>
      </c>
      <c r="L16" s="87">
        <v>0</v>
      </c>
      <c r="M16" s="78">
        <v>0</v>
      </c>
      <c r="N16" s="79">
        <f t="shared" si="0"/>
        <v>0</v>
      </c>
      <c r="O16" s="87">
        <v>0</v>
      </c>
      <c r="P16" s="87">
        <v>0</v>
      </c>
      <c r="Q16" s="87">
        <v>0</v>
      </c>
      <c r="R16" s="78">
        <v>0</v>
      </c>
      <c r="S16" s="79">
        <v>0</v>
      </c>
      <c r="T16" s="78">
        <v>0</v>
      </c>
    </row>
    <row r="17" spans="1:20" ht="19.5" customHeight="1">
      <c r="A17" s="67" t="s">
        <v>102</v>
      </c>
      <c r="B17" s="67" t="s">
        <v>89</v>
      </c>
      <c r="C17" s="67" t="s">
        <v>92</v>
      </c>
      <c r="D17" s="67" t="s">
        <v>87</v>
      </c>
      <c r="E17" s="67" t="s">
        <v>103</v>
      </c>
      <c r="F17" s="87">
        <f t="shared" si="1"/>
        <v>457.67</v>
      </c>
      <c r="G17" s="87">
        <v>0</v>
      </c>
      <c r="H17" s="87">
        <v>457.67</v>
      </c>
      <c r="I17" s="87">
        <v>0</v>
      </c>
      <c r="J17" s="78">
        <v>0</v>
      </c>
      <c r="K17" s="79">
        <v>0</v>
      </c>
      <c r="L17" s="87">
        <v>0</v>
      </c>
      <c r="M17" s="78">
        <v>0</v>
      </c>
      <c r="N17" s="79">
        <f t="shared" si="0"/>
        <v>0</v>
      </c>
      <c r="O17" s="87">
        <v>0</v>
      </c>
      <c r="P17" s="87">
        <v>0</v>
      </c>
      <c r="Q17" s="87">
        <v>0</v>
      </c>
      <c r="R17" s="78">
        <v>0</v>
      </c>
      <c r="S17" s="79">
        <v>0</v>
      </c>
      <c r="T17" s="78">
        <v>0</v>
      </c>
    </row>
    <row r="18" spans="1:20" ht="19.5" customHeight="1">
      <c r="A18" s="67" t="s">
        <v>102</v>
      </c>
      <c r="B18" s="67" t="s">
        <v>89</v>
      </c>
      <c r="C18" s="67" t="s">
        <v>85</v>
      </c>
      <c r="D18" s="67" t="s">
        <v>87</v>
      </c>
      <c r="E18" s="67" t="s">
        <v>104</v>
      </c>
      <c r="F18" s="87">
        <f t="shared" si="1"/>
        <v>89.42</v>
      </c>
      <c r="G18" s="87">
        <v>0</v>
      </c>
      <c r="H18" s="87">
        <v>89.42</v>
      </c>
      <c r="I18" s="87">
        <v>0</v>
      </c>
      <c r="J18" s="78">
        <v>0</v>
      </c>
      <c r="K18" s="79">
        <v>0</v>
      </c>
      <c r="L18" s="87">
        <v>0</v>
      </c>
      <c r="M18" s="78">
        <v>0</v>
      </c>
      <c r="N18" s="79">
        <f t="shared" si="0"/>
        <v>0</v>
      </c>
      <c r="O18" s="87">
        <v>0</v>
      </c>
      <c r="P18" s="87">
        <v>0</v>
      </c>
      <c r="Q18" s="87">
        <v>0</v>
      </c>
      <c r="R18" s="78">
        <v>0</v>
      </c>
      <c r="S18" s="79">
        <v>0</v>
      </c>
      <c r="T18" s="78">
        <v>0</v>
      </c>
    </row>
    <row r="19" spans="1:20" ht="19.5" customHeight="1">
      <c r="A19" s="67" t="s">
        <v>105</v>
      </c>
      <c r="B19" s="67" t="s">
        <v>92</v>
      </c>
      <c r="C19" s="67" t="s">
        <v>90</v>
      </c>
      <c r="D19" s="67" t="s">
        <v>87</v>
      </c>
      <c r="E19" s="67" t="s">
        <v>106</v>
      </c>
      <c r="F19" s="87">
        <f t="shared" si="1"/>
        <v>584.26</v>
      </c>
      <c r="G19" s="87">
        <v>0</v>
      </c>
      <c r="H19" s="87">
        <v>584.26</v>
      </c>
      <c r="I19" s="87">
        <v>0</v>
      </c>
      <c r="J19" s="78">
        <v>0</v>
      </c>
      <c r="K19" s="79">
        <v>0</v>
      </c>
      <c r="L19" s="87">
        <v>0</v>
      </c>
      <c r="M19" s="78">
        <v>0</v>
      </c>
      <c r="N19" s="79">
        <f t="shared" si="0"/>
        <v>0</v>
      </c>
      <c r="O19" s="87">
        <v>0</v>
      </c>
      <c r="P19" s="87">
        <v>0</v>
      </c>
      <c r="Q19" s="87">
        <v>0</v>
      </c>
      <c r="R19" s="78">
        <v>0</v>
      </c>
      <c r="S19" s="79">
        <v>0</v>
      </c>
      <c r="T19" s="78">
        <v>0</v>
      </c>
    </row>
    <row r="20" spans="1:20" ht="19.5" customHeight="1">
      <c r="A20" s="67" t="s">
        <v>105</v>
      </c>
      <c r="B20" s="67" t="s">
        <v>92</v>
      </c>
      <c r="C20" s="67" t="s">
        <v>85</v>
      </c>
      <c r="D20" s="67" t="s">
        <v>87</v>
      </c>
      <c r="E20" s="67" t="s">
        <v>107</v>
      </c>
      <c r="F20" s="87">
        <f t="shared" si="1"/>
        <v>349.53</v>
      </c>
      <c r="G20" s="87">
        <v>0</v>
      </c>
      <c r="H20" s="87">
        <v>349.53</v>
      </c>
      <c r="I20" s="87">
        <v>0</v>
      </c>
      <c r="J20" s="78">
        <v>0</v>
      </c>
      <c r="K20" s="79">
        <v>0</v>
      </c>
      <c r="L20" s="87">
        <v>0</v>
      </c>
      <c r="M20" s="78">
        <v>0</v>
      </c>
      <c r="N20" s="79">
        <f t="shared" si="0"/>
        <v>0</v>
      </c>
      <c r="O20" s="87">
        <v>0</v>
      </c>
      <c r="P20" s="87">
        <v>0</v>
      </c>
      <c r="Q20" s="87">
        <v>0</v>
      </c>
      <c r="R20" s="78">
        <v>0</v>
      </c>
      <c r="S20" s="79">
        <v>0</v>
      </c>
      <c r="T20" s="78">
        <v>0</v>
      </c>
    </row>
    <row r="21" spans="1:20" ht="19.5" customHeight="1">
      <c r="A21" s="67" t="s">
        <v>38</v>
      </c>
      <c r="B21" s="67" t="s">
        <v>38</v>
      </c>
      <c r="C21" s="67" t="s">
        <v>38</v>
      </c>
      <c r="D21" s="67" t="s">
        <v>38</v>
      </c>
      <c r="E21" s="67" t="s">
        <v>108</v>
      </c>
      <c r="F21" s="87">
        <f t="shared" si="1"/>
        <v>156.18</v>
      </c>
      <c r="G21" s="87">
        <v>0</v>
      </c>
      <c r="H21" s="87">
        <v>156.18</v>
      </c>
      <c r="I21" s="87">
        <v>0</v>
      </c>
      <c r="J21" s="78">
        <v>0</v>
      </c>
      <c r="K21" s="79">
        <v>0</v>
      </c>
      <c r="L21" s="87">
        <v>0</v>
      </c>
      <c r="M21" s="78">
        <v>0</v>
      </c>
      <c r="N21" s="79">
        <f t="shared" si="0"/>
        <v>0</v>
      </c>
      <c r="O21" s="87">
        <v>0</v>
      </c>
      <c r="P21" s="87">
        <v>0</v>
      </c>
      <c r="Q21" s="87">
        <v>0</v>
      </c>
      <c r="R21" s="78">
        <v>0</v>
      </c>
      <c r="S21" s="79">
        <v>0</v>
      </c>
      <c r="T21" s="78">
        <v>0</v>
      </c>
    </row>
    <row r="22" spans="1:20" ht="19.5" customHeight="1">
      <c r="A22" s="67" t="s">
        <v>38</v>
      </c>
      <c r="B22" s="67" t="s">
        <v>38</v>
      </c>
      <c r="C22" s="67" t="s">
        <v>38</v>
      </c>
      <c r="D22" s="67" t="s">
        <v>38</v>
      </c>
      <c r="E22" s="67" t="s">
        <v>109</v>
      </c>
      <c r="F22" s="87">
        <f t="shared" si="1"/>
        <v>156.18</v>
      </c>
      <c r="G22" s="87">
        <v>0</v>
      </c>
      <c r="H22" s="87">
        <v>156.18</v>
      </c>
      <c r="I22" s="87">
        <v>0</v>
      </c>
      <c r="J22" s="78">
        <v>0</v>
      </c>
      <c r="K22" s="79">
        <v>0</v>
      </c>
      <c r="L22" s="87">
        <v>0</v>
      </c>
      <c r="M22" s="78">
        <v>0</v>
      </c>
      <c r="N22" s="79">
        <f t="shared" si="0"/>
        <v>0</v>
      </c>
      <c r="O22" s="87">
        <v>0</v>
      </c>
      <c r="P22" s="87">
        <v>0</v>
      </c>
      <c r="Q22" s="87">
        <v>0</v>
      </c>
      <c r="R22" s="78">
        <v>0</v>
      </c>
      <c r="S22" s="79">
        <v>0</v>
      </c>
      <c r="T22" s="78">
        <v>0</v>
      </c>
    </row>
    <row r="23" spans="1:20" ht="19.5" customHeight="1">
      <c r="A23" s="67" t="s">
        <v>84</v>
      </c>
      <c r="B23" s="67" t="s">
        <v>89</v>
      </c>
      <c r="C23" s="67" t="s">
        <v>85</v>
      </c>
      <c r="D23" s="67" t="s">
        <v>110</v>
      </c>
      <c r="E23" s="67" t="s">
        <v>111</v>
      </c>
      <c r="F23" s="87">
        <f t="shared" si="1"/>
        <v>112.51</v>
      </c>
      <c r="G23" s="87">
        <v>0</v>
      </c>
      <c r="H23" s="87">
        <v>112.51</v>
      </c>
      <c r="I23" s="87">
        <v>0</v>
      </c>
      <c r="J23" s="78">
        <v>0</v>
      </c>
      <c r="K23" s="79">
        <v>0</v>
      </c>
      <c r="L23" s="87">
        <v>0</v>
      </c>
      <c r="M23" s="78">
        <v>0</v>
      </c>
      <c r="N23" s="79">
        <f t="shared" si="0"/>
        <v>0</v>
      </c>
      <c r="O23" s="87">
        <v>0</v>
      </c>
      <c r="P23" s="87">
        <v>0</v>
      </c>
      <c r="Q23" s="87">
        <v>0</v>
      </c>
      <c r="R23" s="78">
        <v>0</v>
      </c>
      <c r="S23" s="79">
        <v>0</v>
      </c>
      <c r="T23" s="78">
        <v>0</v>
      </c>
    </row>
    <row r="24" spans="1:20" ht="19.5" customHeight="1">
      <c r="A24" s="67" t="s">
        <v>97</v>
      </c>
      <c r="B24" s="67" t="s">
        <v>98</v>
      </c>
      <c r="C24" s="67" t="s">
        <v>92</v>
      </c>
      <c r="D24" s="67" t="s">
        <v>110</v>
      </c>
      <c r="E24" s="67" t="s">
        <v>112</v>
      </c>
      <c r="F24" s="87">
        <f t="shared" si="1"/>
        <v>0.35</v>
      </c>
      <c r="G24" s="87">
        <v>0</v>
      </c>
      <c r="H24" s="87">
        <v>0.35</v>
      </c>
      <c r="I24" s="87">
        <v>0</v>
      </c>
      <c r="J24" s="78">
        <v>0</v>
      </c>
      <c r="K24" s="79">
        <v>0</v>
      </c>
      <c r="L24" s="87">
        <v>0</v>
      </c>
      <c r="M24" s="78">
        <v>0</v>
      </c>
      <c r="N24" s="79">
        <f t="shared" si="0"/>
        <v>0</v>
      </c>
      <c r="O24" s="87">
        <v>0</v>
      </c>
      <c r="P24" s="87">
        <v>0</v>
      </c>
      <c r="Q24" s="87">
        <v>0</v>
      </c>
      <c r="R24" s="78">
        <v>0</v>
      </c>
      <c r="S24" s="79">
        <v>0</v>
      </c>
      <c r="T24" s="78">
        <v>0</v>
      </c>
    </row>
    <row r="25" spans="1:20" ht="19.5" customHeight="1">
      <c r="A25" s="67" t="s">
        <v>97</v>
      </c>
      <c r="B25" s="67" t="s">
        <v>98</v>
      </c>
      <c r="C25" s="67" t="s">
        <v>98</v>
      </c>
      <c r="D25" s="67" t="s">
        <v>110</v>
      </c>
      <c r="E25" s="67" t="s">
        <v>100</v>
      </c>
      <c r="F25" s="87">
        <f t="shared" si="1"/>
        <v>12.53</v>
      </c>
      <c r="G25" s="87">
        <v>0</v>
      </c>
      <c r="H25" s="87">
        <v>12.53</v>
      </c>
      <c r="I25" s="87">
        <v>0</v>
      </c>
      <c r="J25" s="78">
        <v>0</v>
      </c>
      <c r="K25" s="79">
        <v>0</v>
      </c>
      <c r="L25" s="87">
        <v>0</v>
      </c>
      <c r="M25" s="78">
        <v>0</v>
      </c>
      <c r="N25" s="79">
        <f t="shared" si="0"/>
        <v>0</v>
      </c>
      <c r="O25" s="87">
        <v>0</v>
      </c>
      <c r="P25" s="87">
        <v>0</v>
      </c>
      <c r="Q25" s="87">
        <v>0</v>
      </c>
      <c r="R25" s="78">
        <v>0</v>
      </c>
      <c r="S25" s="79">
        <v>0</v>
      </c>
      <c r="T25" s="78">
        <v>0</v>
      </c>
    </row>
    <row r="26" spans="1:20" ht="19.5" customHeight="1">
      <c r="A26" s="67" t="s">
        <v>102</v>
      </c>
      <c r="B26" s="67" t="s">
        <v>89</v>
      </c>
      <c r="C26" s="67" t="s">
        <v>92</v>
      </c>
      <c r="D26" s="67" t="s">
        <v>110</v>
      </c>
      <c r="E26" s="67" t="s">
        <v>103</v>
      </c>
      <c r="F26" s="87">
        <f t="shared" si="1"/>
        <v>10.3</v>
      </c>
      <c r="G26" s="87">
        <v>0</v>
      </c>
      <c r="H26" s="87">
        <v>10.3</v>
      </c>
      <c r="I26" s="87">
        <v>0</v>
      </c>
      <c r="J26" s="78">
        <v>0</v>
      </c>
      <c r="K26" s="79">
        <v>0</v>
      </c>
      <c r="L26" s="87">
        <v>0</v>
      </c>
      <c r="M26" s="78">
        <v>0</v>
      </c>
      <c r="N26" s="79">
        <f t="shared" si="0"/>
        <v>0</v>
      </c>
      <c r="O26" s="87">
        <v>0</v>
      </c>
      <c r="P26" s="87">
        <v>0</v>
      </c>
      <c r="Q26" s="87">
        <v>0</v>
      </c>
      <c r="R26" s="78">
        <v>0</v>
      </c>
      <c r="S26" s="79">
        <v>0</v>
      </c>
      <c r="T26" s="78">
        <v>0</v>
      </c>
    </row>
    <row r="27" spans="1:20" ht="19.5" customHeight="1">
      <c r="A27" s="67" t="s">
        <v>105</v>
      </c>
      <c r="B27" s="67" t="s">
        <v>92</v>
      </c>
      <c r="C27" s="67" t="s">
        <v>90</v>
      </c>
      <c r="D27" s="67" t="s">
        <v>110</v>
      </c>
      <c r="E27" s="67" t="s">
        <v>106</v>
      </c>
      <c r="F27" s="87">
        <f t="shared" si="1"/>
        <v>13.15</v>
      </c>
      <c r="G27" s="87">
        <v>0</v>
      </c>
      <c r="H27" s="87">
        <v>13.15</v>
      </c>
      <c r="I27" s="87">
        <v>0</v>
      </c>
      <c r="J27" s="78">
        <v>0</v>
      </c>
      <c r="K27" s="79">
        <v>0</v>
      </c>
      <c r="L27" s="87">
        <v>0</v>
      </c>
      <c r="M27" s="78">
        <v>0</v>
      </c>
      <c r="N27" s="79">
        <f t="shared" si="0"/>
        <v>0</v>
      </c>
      <c r="O27" s="87">
        <v>0</v>
      </c>
      <c r="P27" s="87">
        <v>0</v>
      </c>
      <c r="Q27" s="87">
        <v>0</v>
      </c>
      <c r="R27" s="78">
        <v>0</v>
      </c>
      <c r="S27" s="79">
        <v>0</v>
      </c>
      <c r="T27" s="78">
        <v>0</v>
      </c>
    </row>
    <row r="28" spans="1:20" ht="19.5" customHeight="1">
      <c r="A28" s="67" t="s">
        <v>105</v>
      </c>
      <c r="B28" s="67" t="s">
        <v>92</v>
      </c>
      <c r="C28" s="67" t="s">
        <v>85</v>
      </c>
      <c r="D28" s="67" t="s">
        <v>110</v>
      </c>
      <c r="E28" s="67" t="s">
        <v>107</v>
      </c>
      <c r="F28" s="87">
        <f t="shared" si="1"/>
        <v>7.34</v>
      </c>
      <c r="G28" s="87">
        <v>0</v>
      </c>
      <c r="H28" s="87">
        <v>7.34</v>
      </c>
      <c r="I28" s="87">
        <v>0</v>
      </c>
      <c r="J28" s="78">
        <v>0</v>
      </c>
      <c r="K28" s="79">
        <v>0</v>
      </c>
      <c r="L28" s="87">
        <v>0</v>
      </c>
      <c r="M28" s="78">
        <v>0</v>
      </c>
      <c r="N28" s="79">
        <f t="shared" si="0"/>
        <v>0</v>
      </c>
      <c r="O28" s="87">
        <v>0</v>
      </c>
      <c r="P28" s="87">
        <v>0</v>
      </c>
      <c r="Q28" s="87">
        <v>0</v>
      </c>
      <c r="R28" s="78">
        <v>0</v>
      </c>
      <c r="S28" s="79">
        <v>0</v>
      </c>
      <c r="T28" s="78">
        <v>0</v>
      </c>
    </row>
    <row r="29" spans="1:20" ht="19.5" customHeight="1">
      <c r="A29" s="67" t="s">
        <v>38</v>
      </c>
      <c r="B29" s="67" t="s">
        <v>38</v>
      </c>
      <c r="C29" s="67" t="s">
        <v>38</v>
      </c>
      <c r="D29" s="67" t="s">
        <v>38</v>
      </c>
      <c r="E29" s="67" t="s">
        <v>113</v>
      </c>
      <c r="F29" s="87">
        <f>F30+F37</f>
        <v>259.51</v>
      </c>
      <c r="G29" s="87">
        <v>0</v>
      </c>
      <c r="H29" s="87">
        <v>259.51</v>
      </c>
      <c r="I29" s="87">
        <v>0</v>
      </c>
      <c r="J29" s="78">
        <v>0</v>
      </c>
      <c r="K29" s="79">
        <v>0</v>
      </c>
      <c r="L29" s="87">
        <v>0</v>
      </c>
      <c r="M29" s="78">
        <v>0</v>
      </c>
      <c r="N29" s="79">
        <f t="shared" si="0"/>
        <v>0</v>
      </c>
      <c r="O29" s="87">
        <v>0</v>
      </c>
      <c r="P29" s="87">
        <v>0</v>
      </c>
      <c r="Q29" s="87">
        <v>0</v>
      </c>
      <c r="R29" s="78">
        <v>0</v>
      </c>
      <c r="S29" s="79">
        <v>0</v>
      </c>
      <c r="T29" s="78">
        <v>0</v>
      </c>
    </row>
    <row r="30" spans="1:20" ht="19.5" customHeight="1">
      <c r="A30" s="67" t="s">
        <v>38</v>
      </c>
      <c r="B30" s="67" t="s">
        <v>38</v>
      </c>
      <c r="C30" s="67" t="s">
        <v>38</v>
      </c>
      <c r="D30" s="67" t="s">
        <v>38</v>
      </c>
      <c r="E30" s="67" t="s">
        <v>114</v>
      </c>
      <c r="F30" s="87">
        <f aca="true" t="shared" si="2" ref="F30:F44">G30+H30+S30</f>
        <v>118.39</v>
      </c>
      <c r="G30" s="87">
        <v>0</v>
      </c>
      <c r="H30" s="87">
        <v>118.39</v>
      </c>
      <c r="I30" s="87">
        <v>0</v>
      </c>
      <c r="J30" s="78">
        <v>0</v>
      </c>
      <c r="K30" s="79">
        <v>0</v>
      </c>
      <c r="L30" s="87">
        <v>0</v>
      </c>
      <c r="M30" s="78">
        <v>0</v>
      </c>
      <c r="N30" s="79">
        <f t="shared" si="0"/>
        <v>0</v>
      </c>
      <c r="O30" s="87">
        <v>0</v>
      </c>
      <c r="P30" s="87">
        <v>0</v>
      </c>
      <c r="Q30" s="87">
        <v>0</v>
      </c>
      <c r="R30" s="78">
        <v>0</v>
      </c>
      <c r="S30" s="79">
        <v>0</v>
      </c>
      <c r="T30" s="78">
        <v>0</v>
      </c>
    </row>
    <row r="31" spans="1:20" ht="19.5" customHeight="1">
      <c r="A31" s="67" t="s">
        <v>84</v>
      </c>
      <c r="B31" s="67" t="s">
        <v>89</v>
      </c>
      <c r="C31" s="67" t="s">
        <v>115</v>
      </c>
      <c r="D31" s="67" t="s">
        <v>116</v>
      </c>
      <c r="E31" s="67" t="s">
        <v>117</v>
      </c>
      <c r="F31" s="87">
        <f t="shared" si="2"/>
        <v>86.24</v>
      </c>
      <c r="G31" s="87">
        <v>0</v>
      </c>
      <c r="H31" s="87">
        <v>86.24</v>
      </c>
      <c r="I31" s="87">
        <v>0</v>
      </c>
      <c r="J31" s="78">
        <v>0</v>
      </c>
      <c r="K31" s="79">
        <v>0</v>
      </c>
      <c r="L31" s="87">
        <v>0</v>
      </c>
      <c r="M31" s="78">
        <v>0</v>
      </c>
      <c r="N31" s="79">
        <f t="shared" si="0"/>
        <v>0</v>
      </c>
      <c r="O31" s="87">
        <v>0</v>
      </c>
      <c r="P31" s="87">
        <v>0</v>
      </c>
      <c r="Q31" s="87">
        <v>0</v>
      </c>
      <c r="R31" s="78">
        <v>0</v>
      </c>
      <c r="S31" s="79">
        <v>0</v>
      </c>
      <c r="T31" s="78">
        <v>0</v>
      </c>
    </row>
    <row r="32" spans="1:20" ht="19.5" customHeight="1">
      <c r="A32" s="67" t="s">
        <v>97</v>
      </c>
      <c r="B32" s="67" t="s">
        <v>98</v>
      </c>
      <c r="C32" s="67" t="s">
        <v>98</v>
      </c>
      <c r="D32" s="67" t="s">
        <v>116</v>
      </c>
      <c r="E32" s="67" t="s">
        <v>100</v>
      </c>
      <c r="F32" s="87">
        <f t="shared" si="2"/>
        <v>9.64</v>
      </c>
      <c r="G32" s="87">
        <v>0</v>
      </c>
      <c r="H32" s="87">
        <v>9.64</v>
      </c>
      <c r="I32" s="87">
        <v>0</v>
      </c>
      <c r="J32" s="78">
        <v>0</v>
      </c>
      <c r="K32" s="79">
        <v>0</v>
      </c>
      <c r="L32" s="87">
        <v>0</v>
      </c>
      <c r="M32" s="78">
        <v>0</v>
      </c>
      <c r="N32" s="79">
        <f t="shared" si="0"/>
        <v>0</v>
      </c>
      <c r="O32" s="87">
        <v>0</v>
      </c>
      <c r="P32" s="87">
        <v>0</v>
      </c>
      <c r="Q32" s="87">
        <v>0</v>
      </c>
      <c r="R32" s="78">
        <v>0</v>
      </c>
      <c r="S32" s="79">
        <v>0</v>
      </c>
      <c r="T32" s="78">
        <v>0</v>
      </c>
    </row>
    <row r="33" spans="1:20" ht="19.5" customHeight="1">
      <c r="A33" s="67" t="s">
        <v>97</v>
      </c>
      <c r="B33" s="67" t="s">
        <v>98</v>
      </c>
      <c r="C33" s="67" t="s">
        <v>118</v>
      </c>
      <c r="D33" s="67" t="s">
        <v>116</v>
      </c>
      <c r="E33" s="67" t="s">
        <v>119</v>
      </c>
      <c r="F33" s="87">
        <f t="shared" si="2"/>
        <v>4.82</v>
      </c>
      <c r="G33" s="87">
        <v>0</v>
      </c>
      <c r="H33" s="87">
        <v>4.82</v>
      </c>
      <c r="I33" s="87">
        <v>0</v>
      </c>
      <c r="J33" s="78">
        <v>0</v>
      </c>
      <c r="K33" s="79">
        <v>0</v>
      </c>
      <c r="L33" s="87">
        <v>0</v>
      </c>
      <c r="M33" s="78">
        <v>0</v>
      </c>
      <c r="N33" s="79">
        <f t="shared" si="0"/>
        <v>0</v>
      </c>
      <c r="O33" s="87">
        <v>0</v>
      </c>
      <c r="P33" s="87">
        <v>0</v>
      </c>
      <c r="Q33" s="87">
        <v>0</v>
      </c>
      <c r="R33" s="78">
        <v>0</v>
      </c>
      <c r="S33" s="79">
        <v>0</v>
      </c>
      <c r="T33" s="78">
        <v>0</v>
      </c>
    </row>
    <row r="34" spans="1:20" ht="19.5" customHeight="1">
      <c r="A34" s="67" t="s">
        <v>102</v>
      </c>
      <c r="B34" s="67" t="s">
        <v>89</v>
      </c>
      <c r="C34" s="67" t="s">
        <v>92</v>
      </c>
      <c r="D34" s="67" t="s">
        <v>116</v>
      </c>
      <c r="E34" s="67" t="s">
        <v>103</v>
      </c>
      <c r="F34" s="87">
        <f t="shared" si="2"/>
        <v>5.42</v>
      </c>
      <c r="G34" s="87">
        <v>0</v>
      </c>
      <c r="H34" s="87">
        <v>5.42</v>
      </c>
      <c r="I34" s="87">
        <v>0</v>
      </c>
      <c r="J34" s="78">
        <v>0</v>
      </c>
      <c r="K34" s="79">
        <v>0</v>
      </c>
      <c r="L34" s="87">
        <v>0</v>
      </c>
      <c r="M34" s="78">
        <v>0</v>
      </c>
      <c r="N34" s="79">
        <f t="shared" si="0"/>
        <v>0</v>
      </c>
      <c r="O34" s="87">
        <v>0</v>
      </c>
      <c r="P34" s="87">
        <v>0</v>
      </c>
      <c r="Q34" s="87">
        <v>0</v>
      </c>
      <c r="R34" s="78">
        <v>0</v>
      </c>
      <c r="S34" s="79">
        <v>0</v>
      </c>
      <c r="T34" s="78">
        <v>0</v>
      </c>
    </row>
    <row r="35" spans="1:20" ht="19.5" customHeight="1">
      <c r="A35" s="67" t="s">
        <v>105</v>
      </c>
      <c r="B35" s="67" t="s">
        <v>92</v>
      </c>
      <c r="C35" s="67" t="s">
        <v>90</v>
      </c>
      <c r="D35" s="67" t="s">
        <v>116</v>
      </c>
      <c r="E35" s="67" t="s">
        <v>106</v>
      </c>
      <c r="F35" s="87">
        <f t="shared" si="2"/>
        <v>7.23</v>
      </c>
      <c r="G35" s="87">
        <v>0</v>
      </c>
      <c r="H35" s="87">
        <v>7.23</v>
      </c>
      <c r="I35" s="87">
        <v>0</v>
      </c>
      <c r="J35" s="78">
        <v>0</v>
      </c>
      <c r="K35" s="79">
        <v>0</v>
      </c>
      <c r="L35" s="87">
        <v>0</v>
      </c>
      <c r="M35" s="78">
        <v>0</v>
      </c>
      <c r="N35" s="79">
        <f t="shared" si="0"/>
        <v>0</v>
      </c>
      <c r="O35" s="87">
        <v>0</v>
      </c>
      <c r="P35" s="87">
        <v>0</v>
      </c>
      <c r="Q35" s="87">
        <v>0</v>
      </c>
      <c r="R35" s="78">
        <v>0</v>
      </c>
      <c r="S35" s="79">
        <v>0</v>
      </c>
      <c r="T35" s="78">
        <v>0</v>
      </c>
    </row>
    <row r="36" spans="1:20" ht="19.5" customHeight="1">
      <c r="A36" s="67" t="s">
        <v>105</v>
      </c>
      <c r="B36" s="67" t="s">
        <v>92</v>
      </c>
      <c r="C36" s="67" t="s">
        <v>85</v>
      </c>
      <c r="D36" s="67" t="s">
        <v>116</v>
      </c>
      <c r="E36" s="67" t="s">
        <v>107</v>
      </c>
      <c r="F36" s="87">
        <f t="shared" si="2"/>
        <v>5.04</v>
      </c>
      <c r="G36" s="87">
        <v>0</v>
      </c>
      <c r="H36" s="87">
        <v>5.04</v>
      </c>
      <c r="I36" s="87">
        <v>0</v>
      </c>
      <c r="J36" s="78">
        <v>0</v>
      </c>
      <c r="K36" s="79">
        <v>0</v>
      </c>
      <c r="L36" s="87">
        <v>0</v>
      </c>
      <c r="M36" s="78">
        <v>0</v>
      </c>
      <c r="N36" s="79">
        <f t="shared" si="0"/>
        <v>0</v>
      </c>
      <c r="O36" s="87">
        <v>0</v>
      </c>
      <c r="P36" s="87">
        <v>0</v>
      </c>
      <c r="Q36" s="87">
        <v>0</v>
      </c>
      <c r="R36" s="78">
        <v>0</v>
      </c>
      <c r="S36" s="79">
        <v>0</v>
      </c>
      <c r="T36" s="78">
        <v>0</v>
      </c>
    </row>
    <row r="37" spans="1:20" ht="19.5" customHeight="1">
      <c r="A37" s="67" t="s">
        <v>38</v>
      </c>
      <c r="B37" s="67" t="s">
        <v>38</v>
      </c>
      <c r="C37" s="67" t="s">
        <v>38</v>
      </c>
      <c r="D37" s="67" t="s">
        <v>38</v>
      </c>
      <c r="E37" s="67" t="s">
        <v>120</v>
      </c>
      <c r="F37" s="87">
        <f t="shared" si="2"/>
        <v>141.12</v>
      </c>
      <c r="G37" s="87">
        <v>0</v>
      </c>
      <c r="H37" s="87">
        <v>141.12</v>
      </c>
      <c r="I37" s="87">
        <v>0</v>
      </c>
      <c r="J37" s="78">
        <v>0</v>
      </c>
      <c r="K37" s="79">
        <v>0</v>
      </c>
      <c r="L37" s="87">
        <v>0</v>
      </c>
      <c r="M37" s="78">
        <v>0</v>
      </c>
      <c r="N37" s="79">
        <f t="shared" si="0"/>
        <v>0</v>
      </c>
      <c r="O37" s="87">
        <v>0</v>
      </c>
      <c r="P37" s="87">
        <v>0</v>
      </c>
      <c r="Q37" s="87">
        <v>0</v>
      </c>
      <c r="R37" s="78">
        <v>0</v>
      </c>
      <c r="S37" s="79">
        <v>0</v>
      </c>
      <c r="T37" s="78">
        <v>0</v>
      </c>
    </row>
    <row r="38" spans="1:20" ht="19.5" customHeight="1">
      <c r="A38" s="67" t="s">
        <v>84</v>
      </c>
      <c r="B38" s="67" t="s">
        <v>89</v>
      </c>
      <c r="C38" s="67" t="s">
        <v>90</v>
      </c>
      <c r="D38" s="67" t="s">
        <v>121</v>
      </c>
      <c r="E38" s="67" t="s">
        <v>91</v>
      </c>
      <c r="F38" s="87">
        <f t="shared" si="2"/>
        <v>7.62</v>
      </c>
      <c r="G38" s="87">
        <v>0</v>
      </c>
      <c r="H38" s="87">
        <v>7.62</v>
      </c>
      <c r="I38" s="87">
        <v>0</v>
      </c>
      <c r="J38" s="78">
        <v>0</v>
      </c>
      <c r="K38" s="79">
        <v>0</v>
      </c>
      <c r="L38" s="87">
        <v>0</v>
      </c>
      <c r="M38" s="78">
        <v>0</v>
      </c>
      <c r="N38" s="79">
        <f t="shared" si="0"/>
        <v>0</v>
      </c>
      <c r="O38" s="87">
        <v>0</v>
      </c>
      <c r="P38" s="87">
        <v>0</v>
      </c>
      <c r="Q38" s="87">
        <v>0</v>
      </c>
      <c r="R38" s="78">
        <v>0</v>
      </c>
      <c r="S38" s="79">
        <v>0</v>
      </c>
      <c r="T38" s="78">
        <v>0</v>
      </c>
    </row>
    <row r="39" spans="1:20" ht="19.5" customHeight="1">
      <c r="A39" s="67" t="s">
        <v>84</v>
      </c>
      <c r="B39" s="67" t="s">
        <v>89</v>
      </c>
      <c r="C39" s="67" t="s">
        <v>115</v>
      </c>
      <c r="D39" s="67" t="s">
        <v>121</v>
      </c>
      <c r="E39" s="67" t="s">
        <v>117</v>
      </c>
      <c r="F39" s="87">
        <f t="shared" si="2"/>
        <v>85.62</v>
      </c>
      <c r="G39" s="87">
        <v>0</v>
      </c>
      <c r="H39" s="87">
        <v>85.62</v>
      </c>
      <c r="I39" s="87">
        <v>0</v>
      </c>
      <c r="J39" s="78">
        <v>0</v>
      </c>
      <c r="K39" s="79">
        <v>0</v>
      </c>
      <c r="L39" s="87">
        <v>0</v>
      </c>
      <c r="M39" s="78">
        <v>0</v>
      </c>
      <c r="N39" s="79">
        <f t="shared" si="0"/>
        <v>0</v>
      </c>
      <c r="O39" s="87">
        <v>0</v>
      </c>
      <c r="P39" s="87">
        <v>0</v>
      </c>
      <c r="Q39" s="87">
        <v>0</v>
      </c>
      <c r="R39" s="78">
        <v>0</v>
      </c>
      <c r="S39" s="79">
        <v>0</v>
      </c>
      <c r="T39" s="78">
        <v>0</v>
      </c>
    </row>
    <row r="40" spans="1:20" ht="19.5" customHeight="1">
      <c r="A40" s="67" t="s">
        <v>97</v>
      </c>
      <c r="B40" s="67" t="s">
        <v>98</v>
      </c>
      <c r="C40" s="67" t="s">
        <v>98</v>
      </c>
      <c r="D40" s="67" t="s">
        <v>121</v>
      </c>
      <c r="E40" s="67" t="s">
        <v>100</v>
      </c>
      <c r="F40" s="87">
        <f t="shared" si="2"/>
        <v>14.65</v>
      </c>
      <c r="G40" s="87">
        <v>0</v>
      </c>
      <c r="H40" s="87">
        <v>14.65</v>
      </c>
      <c r="I40" s="87">
        <v>0</v>
      </c>
      <c r="J40" s="78">
        <v>0</v>
      </c>
      <c r="K40" s="79">
        <v>0</v>
      </c>
      <c r="L40" s="87">
        <v>0</v>
      </c>
      <c r="M40" s="78">
        <v>0</v>
      </c>
      <c r="N40" s="79">
        <f t="shared" si="0"/>
        <v>0</v>
      </c>
      <c r="O40" s="87">
        <v>0</v>
      </c>
      <c r="P40" s="87">
        <v>0</v>
      </c>
      <c r="Q40" s="87">
        <v>0</v>
      </c>
      <c r="R40" s="78">
        <v>0</v>
      </c>
      <c r="S40" s="79">
        <v>0</v>
      </c>
      <c r="T40" s="78">
        <v>0</v>
      </c>
    </row>
    <row r="41" spans="1:20" ht="19.5" customHeight="1">
      <c r="A41" s="67" t="s">
        <v>97</v>
      </c>
      <c r="B41" s="67" t="s">
        <v>98</v>
      </c>
      <c r="C41" s="67" t="s">
        <v>118</v>
      </c>
      <c r="D41" s="67" t="s">
        <v>121</v>
      </c>
      <c r="E41" s="67" t="s">
        <v>119</v>
      </c>
      <c r="F41" s="87">
        <f t="shared" si="2"/>
        <v>5.48</v>
      </c>
      <c r="G41" s="87">
        <v>0</v>
      </c>
      <c r="H41" s="87">
        <v>5.48</v>
      </c>
      <c r="I41" s="87">
        <v>0</v>
      </c>
      <c r="J41" s="78">
        <v>0</v>
      </c>
      <c r="K41" s="79">
        <v>0</v>
      </c>
      <c r="L41" s="87">
        <v>0</v>
      </c>
      <c r="M41" s="78">
        <v>0</v>
      </c>
      <c r="N41" s="79">
        <f t="shared" si="0"/>
        <v>0</v>
      </c>
      <c r="O41" s="87">
        <v>0</v>
      </c>
      <c r="P41" s="87">
        <v>0</v>
      </c>
      <c r="Q41" s="87">
        <v>0</v>
      </c>
      <c r="R41" s="78">
        <v>0</v>
      </c>
      <c r="S41" s="79">
        <v>0</v>
      </c>
      <c r="T41" s="78">
        <v>0</v>
      </c>
    </row>
    <row r="42" spans="1:20" ht="19.5" customHeight="1">
      <c r="A42" s="67" t="s">
        <v>102</v>
      </c>
      <c r="B42" s="67" t="s">
        <v>89</v>
      </c>
      <c r="C42" s="67" t="s">
        <v>92</v>
      </c>
      <c r="D42" s="67" t="s">
        <v>121</v>
      </c>
      <c r="E42" s="67" t="s">
        <v>103</v>
      </c>
      <c r="F42" s="87">
        <f t="shared" si="2"/>
        <v>7.07</v>
      </c>
      <c r="G42" s="87">
        <v>0</v>
      </c>
      <c r="H42" s="87">
        <v>7.07</v>
      </c>
      <c r="I42" s="87">
        <v>0</v>
      </c>
      <c r="J42" s="78">
        <v>0</v>
      </c>
      <c r="K42" s="79">
        <v>0</v>
      </c>
      <c r="L42" s="87">
        <v>0</v>
      </c>
      <c r="M42" s="78">
        <v>0</v>
      </c>
      <c r="N42" s="79">
        <f t="shared" si="0"/>
        <v>0</v>
      </c>
      <c r="O42" s="87">
        <v>0</v>
      </c>
      <c r="P42" s="87">
        <v>0</v>
      </c>
      <c r="Q42" s="87">
        <v>0</v>
      </c>
      <c r="R42" s="78">
        <v>0</v>
      </c>
      <c r="S42" s="79">
        <v>0</v>
      </c>
      <c r="T42" s="78">
        <v>0</v>
      </c>
    </row>
    <row r="43" spans="1:20" ht="19.5" customHeight="1">
      <c r="A43" s="67" t="s">
        <v>105</v>
      </c>
      <c r="B43" s="67" t="s">
        <v>92</v>
      </c>
      <c r="C43" s="67" t="s">
        <v>90</v>
      </c>
      <c r="D43" s="67" t="s">
        <v>121</v>
      </c>
      <c r="E43" s="67" t="s">
        <v>106</v>
      </c>
      <c r="F43" s="87">
        <f t="shared" si="2"/>
        <v>12.53</v>
      </c>
      <c r="G43" s="87">
        <v>0</v>
      </c>
      <c r="H43" s="87">
        <v>12.53</v>
      </c>
      <c r="I43" s="87">
        <v>0</v>
      </c>
      <c r="J43" s="78">
        <v>0</v>
      </c>
      <c r="K43" s="79">
        <v>0</v>
      </c>
      <c r="L43" s="87">
        <v>0</v>
      </c>
      <c r="M43" s="78">
        <v>0</v>
      </c>
      <c r="N43" s="79">
        <f t="shared" si="0"/>
        <v>0</v>
      </c>
      <c r="O43" s="87">
        <v>0</v>
      </c>
      <c r="P43" s="87">
        <v>0</v>
      </c>
      <c r="Q43" s="87">
        <v>0</v>
      </c>
      <c r="R43" s="78">
        <v>0</v>
      </c>
      <c r="S43" s="79">
        <v>0</v>
      </c>
      <c r="T43" s="78">
        <v>0</v>
      </c>
    </row>
    <row r="44" spans="1:20" ht="19.5" customHeight="1">
      <c r="A44" s="67" t="s">
        <v>105</v>
      </c>
      <c r="B44" s="67" t="s">
        <v>92</v>
      </c>
      <c r="C44" s="67" t="s">
        <v>85</v>
      </c>
      <c r="D44" s="67" t="s">
        <v>121</v>
      </c>
      <c r="E44" s="67" t="s">
        <v>107</v>
      </c>
      <c r="F44" s="87">
        <f t="shared" si="2"/>
        <v>8.15</v>
      </c>
      <c r="G44" s="87">
        <v>0</v>
      </c>
      <c r="H44" s="87">
        <v>8.15</v>
      </c>
      <c r="I44" s="87">
        <v>0</v>
      </c>
      <c r="J44" s="78">
        <v>0</v>
      </c>
      <c r="K44" s="79">
        <v>0</v>
      </c>
      <c r="L44" s="87">
        <v>0</v>
      </c>
      <c r="M44" s="78">
        <v>0</v>
      </c>
      <c r="N44" s="79">
        <f t="shared" si="0"/>
        <v>0</v>
      </c>
      <c r="O44" s="87">
        <v>0</v>
      </c>
      <c r="P44" s="87">
        <v>0</v>
      </c>
      <c r="Q44" s="87">
        <v>0</v>
      </c>
      <c r="R44" s="78">
        <v>0</v>
      </c>
      <c r="S44" s="79">
        <v>0</v>
      </c>
      <c r="T44" s="78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80"/>
      <c r="B1" s="178"/>
      <c r="C1" s="178"/>
      <c r="D1" s="178"/>
      <c r="E1" s="178"/>
      <c r="F1" s="178"/>
      <c r="G1" s="178"/>
      <c r="H1" s="178"/>
      <c r="I1" s="178"/>
      <c r="J1" s="191" t="s">
        <v>122</v>
      </c>
    </row>
    <row r="2" spans="1:10" ht="19.5" customHeight="1">
      <c r="A2" s="56" t="s">
        <v>123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146" t="s">
        <v>0</v>
      </c>
      <c r="B3" s="147"/>
      <c r="C3" s="147"/>
      <c r="D3" s="147"/>
      <c r="E3" s="147"/>
      <c r="F3" s="185"/>
      <c r="G3" s="185"/>
      <c r="H3" s="185"/>
      <c r="I3" s="185"/>
      <c r="J3" s="70" t="s">
        <v>5</v>
      </c>
    </row>
    <row r="4" spans="1:10" ht="19.5" customHeight="1">
      <c r="A4" s="148" t="s">
        <v>58</v>
      </c>
      <c r="B4" s="150"/>
      <c r="C4" s="150"/>
      <c r="D4" s="150"/>
      <c r="E4" s="149"/>
      <c r="F4" s="186" t="s">
        <v>59</v>
      </c>
      <c r="G4" s="187" t="s">
        <v>124</v>
      </c>
      <c r="H4" s="188" t="s">
        <v>125</v>
      </c>
      <c r="I4" s="188" t="s">
        <v>126</v>
      </c>
      <c r="J4" s="182" t="s">
        <v>127</v>
      </c>
    </row>
    <row r="5" spans="1:10" ht="19.5" customHeight="1">
      <c r="A5" s="148" t="s">
        <v>69</v>
      </c>
      <c r="B5" s="150"/>
      <c r="C5" s="149"/>
      <c r="D5" s="179" t="s">
        <v>70</v>
      </c>
      <c r="E5" s="189" t="s">
        <v>128</v>
      </c>
      <c r="F5" s="187"/>
      <c r="G5" s="187"/>
      <c r="H5" s="188"/>
      <c r="I5" s="188"/>
      <c r="J5" s="182"/>
    </row>
    <row r="6" spans="1:10" ht="15" customHeight="1">
      <c r="A6" s="180" t="s">
        <v>79</v>
      </c>
      <c r="B6" s="180" t="s">
        <v>80</v>
      </c>
      <c r="C6" s="181" t="s">
        <v>81</v>
      </c>
      <c r="D6" s="182"/>
      <c r="E6" s="190"/>
      <c r="F6" s="187"/>
      <c r="G6" s="187"/>
      <c r="H6" s="188"/>
      <c r="I6" s="188"/>
      <c r="J6" s="182"/>
    </row>
    <row r="7" spans="1:10" ht="19.5" customHeight="1">
      <c r="A7" s="183" t="s">
        <v>38</v>
      </c>
      <c r="B7" s="183" t="s">
        <v>38</v>
      </c>
      <c r="C7" s="183" t="s">
        <v>38</v>
      </c>
      <c r="D7" s="184" t="s">
        <v>38</v>
      </c>
      <c r="E7" s="184" t="s">
        <v>59</v>
      </c>
      <c r="F7" s="163">
        <f>F8+F21+F29</f>
        <v>13928.199999999999</v>
      </c>
      <c r="G7" s="163">
        <f>G8+G21+G29</f>
        <v>10716.24</v>
      </c>
      <c r="H7" s="163">
        <f>H8+H21+H29</f>
        <v>3211.96</v>
      </c>
      <c r="I7" s="163">
        <v>0</v>
      </c>
      <c r="J7" s="192">
        <v>0</v>
      </c>
    </row>
    <row r="8" spans="1:10" ht="19.5" customHeight="1">
      <c r="A8" s="183" t="s">
        <v>38</v>
      </c>
      <c r="B8" s="183" t="s">
        <v>38</v>
      </c>
      <c r="C8" s="183" t="s">
        <v>38</v>
      </c>
      <c r="D8" s="184" t="s">
        <v>38</v>
      </c>
      <c r="E8" s="184" t="s">
        <v>82</v>
      </c>
      <c r="F8" s="163">
        <f>F9</f>
        <v>13512.509999999998</v>
      </c>
      <c r="G8" s="163">
        <f>G9</f>
        <v>10300.55</v>
      </c>
      <c r="H8" s="163">
        <f>H9</f>
        <v>3211.96</v>
      </c>
      <c r="I8" s="163">
        <v>0</v>
      </c>
      <c r="J8" s="192">
        <v>0</v>
      </c>
    </row>
    <row r="9" spans="1:10" ht="19.5" customHeight="1">
      <c r="A9" s="183" t="s">
        <v>38</v>
      </c>
      <c r="B9" s="183" t="s">
        <v>38</v>
      </c>
      <c r="C9" s="183" t="s">
        <v>38</v>
      </c>
      <c r="D9" s="184" t="s">
        <v>38</v>
      </c>
      <c r="E9" s="184" t="s">
        <v>83</v>
      </c>
      <c r="F9" s="163">
        <f>SUM(F10:F20)</f>
        <v>13512.509999999998</v>
      </c>
      <c r="G9" s="163">
        <f>SUM(G10:G20)</f>
        <v>10300.55</v>
      </c>
      <c r="H9" s="163">
        <f>SUM(H10:H20)</f>
        <v>3211.96</v>
      </c>
      <c r="I9" s="163">
        <v>0</v>
      </c>
      <c r="J9" s="192">
        <v>0</v>
      </c>
    </row>
    <row r="10" spans="1:10" ht="19.5" customHeight="1">
      <c r="A10" s="183" t="s">
        <v>84</v>
      </c>
      <c r="B10" s="183" t="s">
        <v>85</v>
      </c>
      <c r="C10" s="183" t="s">
        <v>86</v>
      </c>
      <c r="D10" s="184" t="s">
        <v>87</v>
      </c>
      <c r="E10" s="184" t="s">
        <v>88</v>
      </c>
      <c r="F10" s="163">
        <f aca="true" t="shared" si="0" ref="F10:F44">SUM(G10:J10)</f>
        <v>183.55</v>
      </c>
      <c r="G10" s="163">
        <v>0</v>
      </c>
      <c r="H10" s="163">
        <v>183.55</v>
      </c>
      <c r="I10" s="163">
        <v>0</v>
      </c>
      <c r="J10" s="192">
        <v>0</v>
      </c>
    </row>
    <row r="11" spans="1:10" ht="19.5" customHeight="1">
      <c r="A11" s="183" t="s">
        <v>84</v>
      </c>
      <c r="B11" s="183" t="s">
        <v>89</v>
      </c>
      <c r="C11" s="183" t="s">
        <v>90</v>
      </c>
      <c r="D11" s="184" t="s">
        <v>87</v>
      </c>
      <c r="E11" s="184" t="s">
        <v>91</v>
      </c>
      <c r="F11" s="163">
        <f t="shared" si="0"/>
        <v>8969.26</v>
      </c>
      <c r="G11" s="163">
        <v>7800.65</v>
      </c>
      <c r="H11" s="163">
        <v>1168.61</v>
      </c>
      <c r="I11" s="163">
        <v>0</v>
      </c>
      <c r="J11" s="192">
        <v>0</v>
      </c>
    </row>
    <row r="12" spans="1:10" ht="19.5" customHeight="1">
      <c r="A12" s="183" t="s">
        <v>84</v>
      </c>
      <c r="B12" s="183" t="s">
        <v>89</v>
      </c>
      <c r="C12" s="183" t="s">
        <v>92</v>
      </c>
      <c r="D12" s="184" t="s">
        <v>87</v>
      </c>
      <c r="E12" s="184" t="s">
        <v>93</v>
      </c>
      <c r="F12" s="163">
        <f t="shared" si="0"/>
        <v>1859.8</v>
      </c>
      <c r="G12" s="163">
        <v>0</v>
      </c>
      <c r="H12" s="163">
        <v>1859.8</v>
      </c>
      <c r="I12" s="163">
        <v>0</v>
      </c>
      <c r="J12" s="192">
        <v>0</v>
      </c>
    </row>
    <row r="13" spans="1:10" ht="19.5" customHeight="1">
      <c r="A13" s="183" t="s">
        <v>94</v>
      </c>
      <c r="B13" s="183" t="s">
        <v>95</v>
      </c>
      <c r="C13" s="183" t="s">
        <v>85</v>
      </c>
      <c r="D13" s="184" t="s">
        <v>87</v>
      </c>
      <c r="E13" s="184" t="s">
        <v>96</v>
      </c>
      <c r="F13" s="163">
        <f t="shared" si="0"/>
        <v>220</v>
      </c>
      <c r="G13" s="163">
        <v>220</v>
      </c>
      <c r="H13" s="163">
        <v>0</v>
      </c>
      <c r="I13" s="163">
        <v>0</v>
      </c>
      <c r="J13" s="192">
        <v>0</v>
      </c>
    </row>
    <row r="14" spans="1:10" ht="19.5" customHeight="1">
      <c r="A14" s="183" t="s">
        <v>97</v>
      </c>
      <c r="B14" s="183" t="s">
        <v>98</v>
      </c>
      <c r="C14" s="183" t="s">
        <v>90</v>
      </c>
      <c r="D14" s="184" t="s">
        <v>87</v>
      </c>
      <c r="E14" s="184" t="s">
        <v>99</v>
      </c>
      <c r="F14" s="163">
        <f t="shared" si="0"/>
        <v>213.81</v>
      </c>
      <c r="G14" s="163">
        <v>213.81</v>
      </c>
      <c r="H14" s="163">
        <v>0</v>
      </c>
      <c r="I14" s="163">
        <v>0</v>
      </c>
      <c r="J14" s="192">
        <v>0</v>
      </c>
    </row>
    <row r="15" spans="1:10" ht="19.5" customHeight="1">
      <c r="A15" s="183" t="s">
        <v>97</v>
      </c>
      <c r="B15" s="183" t="s">
        <v>98</v>
      </c>
      <c r="C15" s="183" t="s">
        <v>98</v>
      </c>
      <c r="D15" s="184" t="s">
        <v>87</v>
      </c>
      <c r="E15" s="184" t="s">
        <v>100</v>
      </c>
      <c r="F15" s="163">
        <f t="shared" si="0"/>
        <v>582.91</v>
      </c>
      <c r="G15" s="163">
        <v>582.91</v>
      </c>
      <c r="H15" s="163">
        <v>0</v>
      </c>
      <c r="I15" s="163">
        <v>0</v>
      </c>
      <c r="J15" s="192">
        <v>0</v>
      </c>
    </row>
    <row r="16" spans="1:10" ht="19.5" customHeight="1">
      <c r="A16" s="183" t="s">
        <v>97</v>
      </c>
      <c r="B16" s="183" t="s">
        <v>86</v>
      </c>
      <c r="C16" s="183" t="s">
        <v>86</v>
      </c>
      <c r="D16" s="184" t="s">
        <v>87</v>
      </c>
      <c r="E16" s="184" t="s">
        <v>101</v>
      </c>
      <c r="F16" s="163">
        <f t="shared" si="0"/>
        <v>2.3</v>
      </c>
      <c r="G16" s="163">
        <v>2.3</v>
      </c>
      <c r="H16" s="163">
        <v>0</v>
      </c>
      <c r="I16" s="163">
        <v>0</v>
      </c>
      <c r="J16" s="192">
        <v>0</v>
      </c>
    </row>
    <row r="17" spans="1:10" ht="19.5" customHeight="1">
      <c r="A17" s="183" t="s">
        <v>102</v>
      </c>
      <c r="B17" s="183" t="s">
        <v>89</v>
      </c>
      <c r="C17" s="183" t="s">
        <v>92</v>
      </c>
      <c r="D17" s="184" t="s">
        <v>87</v>
      </c>
      <c r="E17" s="184" t="s">
        <v>103</v>
      </c>
      <c r="F17" s="163">
        <f t="shared" si="0"/>
        <v>457.67</v>
      </c>
      <c r="G17" s="163">
        <v>457.67</v>
      </c>
      <c r="H17" s="163">
        <v>0</v>
      </c>
      <c r="I17" s="163">
        <v>0</v>
      </c>
      <c r="J17" s="192">
        <v>0</v>
      </c>
    </row>
    <row r="18" spans="1:10" ht="19.5" customHeight="1">
      <c r="A18" s="183" t="s">
        <v>102</v>
      </c>
      <c r="B18" s="183" t="s">
        <v>89</v>
      </c>
      <c r="C18" s="183" t="s">
        <v>85</v>
      </c>
      <c r="D18" s="184" t="s">
        <v>87</v>
      </c>
      <c r="E18" s="184" t="s">
        <v>104</v>
      </c>
      <c r="F18" s="163">
        <f t="shared" si="0"/>
        <v>89.42</v>
      </c>
      <c r="G18" s="163">
        <v>89.42</v>
      </c>
      <c r="H18" s="163">
        <v>0</v>
      </c>
      <c r="I18" s="163">
        <v>0</v>
      </c>
      <c r="J18" s="192">
        <v>0</v>
      </c>
    </row>
    <row r="19" spans="1:10" ht="19.5" customHeight="1">
      <c r="A19" s="183" t="s">
        <v>105</v>
      </c>
      <c r="B19" s="183" t="s">
        <v>92</v>
      </c>
      <c r="C19" s="183" t="s">
        <v>90</v>
      </c>
      <c r="D19" s="184" t="s">
        <v>87</v>
      </c>
      <c r="E19" s="184" t="s">
        <v>106</v>
      </c>
      <c r="F19" s="163">
        <f t="shared" si="0"/>
        <v>584.26</v>
      </c>
      <c r="G19" s="163">
        <v>584.26</v>
      </c>
      <c r="H19" s="163">
        <v>0</v>
      </c>
      <c r="I19" s="163">
        <v>0</v>
      </c>
      <c r="J19" s="192">
        <v>0</v>
      </c>
    </row>
    <row r="20" spans="1:10" ht="19.5" customHeight="1">
      <c r="A20" s="183" t="s">
        <v>105</v>
      </c>
      <c r="B20" s="183" t="s">
        <v>92</v>
      </c>
      <c r="C20" s="183" t="s">
        <v>85</v>
      </c>
      <c r="D20" s="184" t="s">
        <v>87</v>
      </c>
      <c r="E20" s="184" t="s">
        <v>107</v>
      </c>
      <c r="F20" s="163">
        <f t="shared" si="0"/>
        <v>349.53</v>
      </c>
      <c r="G20" s="163">
        <v>349.53</v>
      </c>
      <c r="H20" s="163">
        <v>0</v>
      </c>
      <c r="I20" s="163">
        <v>0</v>
      </c>
      <c r="J20" s="192">
        <v>0</v>
      </c>
    </row>
    <row r="21" spans="1:10" ht="19.5" customHeight="1">
      <c r="A21" s="183" t="s">
        <v>38</v>
      </c>
      <c r="B21" s="183" t="s">
        <v>38</v>
      </c>
      <c r="C21" s="183" t="s">
        <v>38</v>
      </c>
      <c r="D21" s="184" t="s">
        <v>38</v>
      </c>
      <c r="E21" s="184" t="s">
        <v>108</v>
      </c>
      <c r="F21" s="163">
        <f t="shared" si="0"/>
        <v>156.18</v>
      </c>
      <c r="G21" s="163">
        <v>156.18</v>
      </c>
      <c r="H21" s="163">
        <v>0</v>
      </c>
      <c r="I21" s="163">
        <v>0</v>
      </c>
      <c r="J21" s="192">
        <v>0</v>
      </c>
    </row>
    <row r="22" spans="1:10" ht="19.5" customHeight="1">
      <c r="A22" s="183" t="s">
        <v>38</v>
      </c>
      <c r="B22" s="183" t="s">
        <v>38</v>
      </c>
      <c r="C22" s="183" t="s">
        <v>38</v>
      </c>
      <c r="D22" s="184" t="s">
        <v>38</v>
      </c>
      <c r="E22" s="184" t="s">
        <v>109</v>
      </c>
      <c r="F22" s="163">
        <f t="shared" si="0"/>
        <v>156.18</v>
      </c>
      <c r="G22" s="163">
        <v>156.18</v>
      </c>
      <c r="H22" s="163">
        <v>0</v>
      </c>
      <c r="I22" s="163">
        <v>0</v>
      </c>
      <c r="J22" s="192">
        <v>0</v>
      </c>
    </row>
    <row r="23" spans="1:10" ht="19.5" customHeight="1">
      <c r="A23" s="183" t="s">
        <v>84</v>
      </c>
      <c r="B23" s="183" t="s">
        <v>89</v>
      </c>
      <c r="C23" s="183" t="s">
        <v>85</v>
      </c>
      <c r="D23" s="184" t="s">
        <v>110</v>
      </c>
      <c r="E23" s="184" t="s">
        <v>111</v>
      </c>
      <c r="F23" s="163">
        <f t="shared" si="0"/>
        <v>112.51</v>
      </c>
      <c r="G23" s="163">
        <v>112.51</v>
      </c>
      <c r="H23" s="163">
        <v>0</v>
      </c>
      <c r="I23" s="163">
        <v>0</v>
      </c>
      <c r="J23" s="192">
        <v>0</v>
      </c>
    </row>
    <row r="24" spans="1:10" ht="19.5" customHeight="1">
      <c r="A24" s="183" t="s">
        <v>97</v>
      </c>
      <c r="B24" s="183" t="s">
        <v>98</v>
      </c>
      <c r="C24" s="183" t="s">
        <v>92</v>
      </c>
      <c r="D24" s="184" t="s">
        <v>110</v>
      </c>
      <c r="E24" s="184" t="s">
        <v>112</v>
      </c>
      <c r="F24" s="163">
        <f t="shared" si="0"/>
        <v>0.35</v>
      </c>
      <c r="G24" s="163">
        <v>0.35</v>
      </c>
      <c r="H24" s="163">
        <v>0</v>
      </c>
      <c r="I24" s="163">
        <v>0</v>
      </c>
      <c r="J24" s="192">
        <v>0</v>
      </c>
    </row>
    <row r="25" spans="1:10" ht="19.5" customHeight="1">
      <c r="A25" s="183" t="s">
        <v>97</v>
      </c>
      <c r="B25" s="183" t="s">
        <v>98</v>
      </c>
      <c r="C25" s="183" t="s">
        <v>98</v>
      </c>
      <c r="D25" s="184" t="s">
        <v>110</v>
      </c>
      <c r="E25" s="184" t="s">
        <v>100</v>
      </c>
      <c r="F25" s="163">
        <f t="shared" si="0"/>
        <v>12.53</v>
      </c>
      <c r="G25" s="163">
        <v>12.53</v>
      </c>
      <c r="H25" s="163">
        <v>0</v>
      </c>
      <c r="I25" s="163">
        <v>0</v>
      </c>
      <c r="J25" s="192">
        <v>0</v>
      </c>
    </row>
    <row r="26" spans="1:10" ht="19.5" customHeight="1">
      <c r="A26" s="183" t="s">
        <v>102</v>
      </c>
      <c r="B26" s="183" t="s">
        <v>89</v>
      </c>
      <c r="C26" s="183" t="s">
        <v>92</v>
      </c>
      <c r="D26" s="184" t="s">
        <v>110</v>
      </c>
      <c r="E26" s="184" t="s">
        <v>103</v>
      </c>
      <c r="F26" s="163">
        <f t="shared" si="0"/>
        <v>10.3</v>
      </c>
      <c r="G26" s="163">
        <v>10.3</v>
      </c>
      <c r="H26" s="163">
        <v>0</v>
      </c>
      <c r="I26" s="163">
        <v>0</v>
      </c>
      <c r="J26" s="192">
        <v>0</v>
      </c>
    </row>
    <row r="27" spans="1:10" ht="19.5" customHeight="1">
      <c r="A27" s="183" t="s">
        <v>105</v>
      </c>
      <c r="B27" s="183" t="s">
        <v>92</v>
      </c>
      <c r="C27" s="183" t="s">
        <v>90</v>
      </c>
      <c r="D27" s="184" t="s">
        <v>110</v>
      </c>
      <c r="E27" s="184" t="s">
        <v>106</v>
      </c>
      <c r="F27" s="163">
        <f t="shared" si="0"/>
        <v>13.15</v>
      </c>
      <c r="G27" s="163">
        <v>13.15</v>
      </c>
      <c r="H27" s="163">
        <v>0</v>
      </c>
      <c r="I27" s="163">
        <v>0</v>
      </c>
      <c r="J27" s="192">
        <v>0</v>
      </c>
    </row>
    <row r="28" spans="1:10" ht="19.5" customHeight="1">
      <c r="A28" s="183" t="s">
        <v>105</v>
      </c>
      <c r="B28" s="183" t="s">
        <v>92</v>
      </c>
      <c r="C28" s="183" t="s">
        <v>85</v>
      </c>
      <c r="D28" s="184" t="s">
        <v>110</v>
      </c>
      <c r="E28" s="184" t="s">
        <v>107</v>
      </c>
      <c r="F28" s="163">
        <f t="shared" si="0"/>
        <v>7.34</v>
      </c>
      <c r="G28" s="163">
        <v>7.34</v>
      </c>
      <c r="H28" s="163">
        <v>0</v>
      </c>
      <c r="I28" s="163">
        <v>0</v>
      </c>
      <c r="J28" s="192">
        <v>0</v>
      </c>
    </row>
    <row r="29" spans="1:10" ht="19.5" customHeight="1">
      <c r="A29" s="183" t="s">
        <v>38</v>
      </c>
      <c r="B29" s="183" t="s">
        <v>38</v>
      </c>
      <c r="C29" s="183" t="s">
        <v>38</v>
      </c>
      <c r="D29" s="184" t="s">
        <v>38</v>
      </c>
      <c r="E29" s="184" t="s">
        <v>113</v>
      </c>
      <c r="F29" s="163">
        <f t="shared" si="0"/>
        <v>259.51</v>
      </c>
      <c r="G29" s="163">
        <v>259.51</v>
      </c>
      <c r="H29" s="163">
        <v>0</v>
      </c>
      <c r="I29" s="163">
        <v>0</v>
      </c>
      <c r="J29" s="192">
        <v>0</v>
      </c>
    </row>
    <row r="30" spans="1:10" ht="19.5" customHeight="1">
      <c r="A30" s="183" t="s">
        <v>38</v>
      </c>
      <c r="B30" s="183" t="s">
        <v>38</v>
      </c>
      <c r="C30" s="183" t="s">
        <v>38</v>
      </c>
      <c r="D30" s="184" t="s">
        <v>38</v>
      </c>
      <c r="E30" s="184" t="s">
        <v>114</v>
      </c>
      <c r="F30" s="163">
        <f t="shared" si="0"/>
        <v>118.39</v>
      </c>
      <c r="G30" s="163">
        <v>118.39</v>
      </c>
      <c r="H30" s="163">
        <v>0</v>
      </c>
      <c r="I30" s="163">
        <v>0</v>
      </c>
      <c r="J30" s="192">
        <v>0</v>
      </c>
    </row>
    <row r="31" spans="1:10" ht="19.5" customHeight="1">
      <c r="A31" s="183" t="s">
        <v>84</v>
      </c>
      <c r="B31" s="183" t="s">
        <v>89</v>
      </c>
      <c r="C31" s="183" t="s">
        <v>115</v>
      </c>
      <c r="D31" s="184" t="s">
        <v>116</v>
      </c>
      <c r="E31" s="184" t="s">
        <v>117</v>
      </c>
      <c r="F31" s="163">
        <f t="shared" si="0"/>
        <v>86.24</v>
      </c>
      <c r="G31" s="163">
        <v>86.24</v>
      </c>
      <c r="H31" s="163">
        <v>0</v>
      </c>
      <c r="I31" s="163">
        <v>0</v>
      </c>
      <c r="J31" s="192">
        <v>0</v>
      </c>
    </row>
    <row r="32" spans="1:10" ht="19.5" customHeight="1">
      <c r="A32" s="183" t="s">
        <v>97</v>
      </c>
      <c r="B32" s="183" t="s">
        <v>98</v>
      </c>
      <c r="C32" s="183" t="s">
        <v>98</v>
      </c>
      <c r="D32" s="184" t="s">
        <v>116</v>
      </c>
      <c r="E32" s="184" t="s">
        <v>100</v>
      </c>
      <c r="F32" s="163">
        <f t="shared" si="0"/>
        <v>9.64</v>
      </c>
      <c r="G32" s="163">
        <v>9.64</v>
      </c>
      <c r="H32" s="163">
        <v>0</v>
      </c>
      <c r="I32" s="163">
        <v>0</v>
      </c>
      <c r="J32" s="192">
        <v>0</v>
      </c>
    </row>
    <row r="33" spans="1:10" ht="19.5" customHeight="1">
      <c r="A33" s="183" t="s">
        <v>97</v>
      </c>
      <c r="B33" s="183" t="s">
        <v>98</v>
      </c>
      <c r="C33" s="183" t="s">
        <v>118</v>
      </c>
      <c r="D33" s="184" t="s">
        <v>116</v>
      </c>
      <c r="E33" s="184" t="s">
        <v>119</v>
      </c>
      <c r="F33" s="163">
        <f t="shared" si="0"/>
        <v>4.82</v>
      </c>
      <c r="G33" s="163">
        <v>4.82</v>
      </c>
      <c r="H33" s="163">
        <v>0</v>
      </c>
      <c r="I33" s="163">
        <v>0</v>
      </c>
      <c r="J33" s="192">
        <v>0</v>
      </c>
    </row>
    <row r="34" spans="1:10" ht="19.5" customHeight="1">
      <c r="A34" s="183" t="s">
        <v>102</v>
      </c>
      <c r="B34" s="183" t="s">
        <v>89</v>
      </c>
      <c r="C34" s="183" t="s">
        <v>92</v>
      </c>
      <c r="D34" s="184" t="s">
        <v>116</v>
      </c>
      <c r="E34" s="184" t="s">
        <v>103</v>
      </c>
      <c r="F34" s="163">
        <f t="shared" si="0"/>
        <v>5.42</v>
      </c>
      <c r="G34" s="163">
        <v>5.42</v>
      </c>
      <c r="H34" s="163">
        <v>0</v>
      </c>
      <c r="I34" s="163">
        <v>0</v>
      </c>
      <c r="J34" s="192">
        <v>0</v>
      </c>
    </row>
    <row r="35" spans="1:10" ht="19.5" customHeight="1">
      <c r="A35" s="183" t="s">
        <v>105</v>
      </c>
      <c r="B35" s="183" t="s">
        <v>92</v>
      </c>
      <c r="C35" s="183" t="s">
        <v>90</v>
      </c>
      <c r="D35" s="184" t="s">
        <v>116</v>
      </c>
      <c r="E35" s="184" t="s">
        <v>106</v>
      </c>
      <c r="F35" s="163">
        <f t="shared" si="0"/>
        <v>7.23</v>
      </c>
      <c r="G35" s="163">
        <v>7.23</v>
      </c>
      <c r="H35" s="163">
        <v>0</v>
      </c>
      <c r="I35" s="163">
        <v>0</v>
      </c>
      <c r="J35" s="192">
        <v>0</v>
      </c>
    </row>
    <row r="36" spans="1:10" ht="19.5" customHeight="1">
      <c r="A36" s="183" t="s">
        <v>105</v>
      </c>
      <c r="B36" s="183" t="s">
        <v>92</v>
      </c>
      <c r="C36" s="183" t="s">
        <v>85</v>
      </c>
      <c r="D36" s="184" t="s">
        <v>116</v>
      </c>
      <c r="E36" s="184" t="s">
        <v>107</v>
      </c>
      <c r="F36" s="163">
        <f t="shared" si="0"/>
        <v>5.04</v>
      </c>
      <c r="G36" s="163">
        <v>5.04</v>
      </c>
      <c r="H36" s="163">
        <v>0</v>
      </c>
      <c r="I36" s="163">
        <v>0</v>
      </c>
      <c r="J36" s="192">
        <v>0</v>
      </c>
    </row>
    <row r="37" spans="1:10" ht="19.5" customHeight="1">
      <c r="A37" s="183" t="s">
        <v>38</v>
      </c>
      <c r="B37" s="183" t="s">
        <v>38</v>
      </c>
      <c r="C37" s="183" t="s">
        <v>38</v>
      </c>
      <c r="D37" s="184" t="s">
        <v>38</v>
      </c>
      <c r="E37" s="184" t="s">
        <v>120</v>
      </c>
      <c r="F37" s="163">
        <f t="shared" si="0"/>
        <v>141.12</v>
      </c>
      <c r="G37" s="163">
        <v>141.12</v>
      </c>
      <c r="H37" s="163">
        <v>0</v>
      </c>
      <c r="I37" s="163">
        <v>0</v>
      </c>
      <c r="J37" s="192">
        <v>0</v>
      </c>
    </row>
    <row r="38" spans="1:10" ht="19.5" customHeight="1">
      <c r="A38" s="183" t="s">
        <v>84</v>
      </c>
      <c r="B38" s="183" t="s">
        <v>89</v>
      </c>
      <c r="C38" s="183" t="s">
        <v>90</v>
      </c>
      <c r="D38" s="184" t="s">
        <v>121</v>
      </c>
      <c r="E38" s="184" t="s">
        <v>91</v>
      </c>
      <c r="F38" s="163">
        <f t="shared" si="0"/>
        <v>7.62</v>
      </c>
      <c r="G38" s="163">
        <v>7.62</v>
      </c>
      <c r="H38" s="163">
        <v>0</v>
      </c>
      <c r="I38" s="163">
        <v>0</v>
      </c>
      <c r="J38" s="192">
        <v>0</v>
      </c>
    </row>
    <row r="39" spans="1:10" ht="19.5" customHeight="1">
      <c r="A39" s="183" t="s">
        <v>84</v>
      </c>
      <c r="B39" s="183" t="s">
        <v>89</v>
      </c>
      <c r="C39" s="183" t="s">
        <v>115</v>
      </c>
      <c r="D39" s="184" t="s">
        <v>121</v>
      </c>
      <c r="E39" s="184" t="s">
        <v>117</v>
      </c>
      <c r="F39" s="163">
        <f t="shared" si="0"/>
        <v>85.62</v>
      </c>
      <c r="G39" s="163">
        <v>85.62</v>
      </c>
      <c r="H39" s="163">
        <v>0</v>
      </c>
      <c r="I39" s="163">
        <v>0</v>
      </c>
      <c r="J39" s="192">
        <v>0</v>
      </c>
    </row>
    <row r="40" spans="1:10" ht="19.5" customHeight="1">
      <c r="A40" s="183" t="s">
        <v>97</v>
      </c>
      <c r="B40" s="183" t="s">
        <v>98</v>
      </c>
      <c r="C40" s="183" t="s">
        <v>98</v>
      </c>
      <c r="D40" s="184" t="s">
        <v>121</v>
      </c>
      <c r="E40" s="184" t="s">
        <v>100</v>
      </c>
      <c r="F40" s="163">
        <f t="shared" si="0"/>
        <v>14.65</v>
      </c>
      <c r="G40" s="163">
        <v>14.65</v>
      </c>
      <c r="H40" s="163">
        <v>0</v>
      </c>
      <c r="I40" s="163">
        <v>0</v>
      </c>
      <c r="J40" s="192">
        <v>0</v>
      </c>
    </row>
    <row r="41" spans="1:10" ht="19.5" customHeight="1">
      <c r="A41" s="183" t="s">
        <v>97</v>
      </c>
      <c r="B41" s="183" t="s">
        <v>98</v>
      </c>
      <c r="C41" s="183" t="s">
        <v>118</v>
      </c>
      <c r="D41" s="184" t="s">
        <v>121</v>
      </c>
      <c r="E41" s="184" t="s">
        <v>119</v>
      </c>
      <c r="F41" s="163">
        <f t="shared" si="0"/>
        <v>5.48</v>
      </c>
      <c r="G41" s="163">
        <v>5.48</v>
      </c>
      <c r="H41" s="163">
        <v>0</v>
      </c>
      <c r="I41" s="163">
        <v>0</v>
      </c>
      <c r="J41" s="192">
        <v>0</v>
      </c>
    </row>
    <row r="42" spans="1:10" ht="19.5" customHeight="1">
      <c r="A42" s="183" t="s">
        <v>102</v>
      </c>
      <c r="B42" s="183" t="s">
        <v>89</v>
      </c>
      <c r="C42" s="183" t="s">
        <v>92</v>
      </c>
      <c r="D42" s="184" t="s">
        <v>121</v>
      </c>
      <c r="E42" s="184" t="s">
        <v>103</v>
      </c>
      <c r="F42" s="163">
        <f t="shared" si="0"/>
        <v>7.07</v>
      </c>
      <c r="G42" s="163">
        <v>7.07</v>
      </c>
      <c r="H42" s="163">
        <v>0</v>
      </c>
      <c r="I42" s="163">
        <v>0</v>
      </c>
      <c r="J42" s="192">
        <v>0</v>
      </c>
    </row>
    <row r="43" spans="1:10" ht="19.5" customHeight="1">
      <c r="A43" s="183" t="s">
        <v>105</v>
      </c>
      <c r="B43" s="183" t="s">
        <v>92</v>
      </c>
      <c r="C43" s="183" t="s">
        <v>90</v>
      </c>
      <c r="D43" s="184" t="s">
        <v>121</v>
      </c>
      <c r="E43" s="184" t="s">
        <v>106</v>
      </c>
      <c r="F43" s="163">
        <f t="shared" si="0"/>
        <v>12.53</v>
      </c>
      <c r="G43" s="163">
        <v>12.53</v>
      </c>
      <c r="H43" s="163">
        <v>0</v>
      </c>
      <c r="I43" s="163">
        <v>0</v>
      </c>
      <c r="J43" s="192">
        <v>0</v>
      </c>
    </row>
    <row r="44" spans="1:10" ht="19.5" customHeight="1">
      <c r="A44" s="183" t="s">
        <v>105</v>
      </c>
      <c r="B44" s="183" t="s">
        <v>92</v>
      </c>
      <c r="C44" s="183" t="s">
        <v>85</v>
      </c>
      <c r="D44" s="184" t="s">
        <v>121</v>
      </c>
      <c r="E44" s="184" t="s">
        <v>107</v>
      </c>
      <c r="F44" s="163">
        <f t="shared" si="0"/>
        <v>8.15</v>
      </c>
      <c r="G44" s="163">
        <v>8.15</v>
      </c>
      <c r="H44" s="163">
        <v>0</v>
      </c>
      <c r="I44" s="163">
        <v>0</v>
      </c>
      <c r="J44" s="19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D3" sqref="D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43"/>
      <c r="B1" s="143"/>
      <c r="C1" s="143"/>
      <c r="D1" s="143"/>
      <c r="E1" s="143"/>
      <c r="F1" s="143"/>
      <c r="G1" s="143"/>
      <c r="H1" s="70" t="s">
        <v>129</v>
      </c>
    </row>
    <row r="2" spans="1:8" ht="20.25" customHeight="1">
      <c r="A2" s="56" t="s">
        <v>130</v>
      </c>
      <c r="B2" s="56"/>
      <c r="C2" s="56"/>
      <c r="D2" s="56"/>
      <c r="E2" s="56"/>
      <c r="F2" s="56"/>
      <c r="G2" s="56"/>
      <c r="H2" s="56"/>
    </row>
    <row r="3" spans="1:8" ht="20.25" customHeight="1">
      <c r="A3" s="146" t="s">
        <v>0</v>
      </c>
      <c r="B3" s="147"/>
      <c r="C3" s="80"/>
      <c r="D3" s="80"/>
      <c r="E3" s="80"/>
      <c r="F3" s="80"/>
      <c r="G3" s="80"/>
      <c r="H3" s="70" t="s">
        <v>5</v>
      </c>
    </row>
    <row r="4" spans="1:8" ht="24" customHeight="1">
      <c r="A4" s="148" t="s">
        <v>6</v>
      </c>
      <c r="B4" s="149"/>
      <c r="C4" s="148" t="s">
        <v>7</v>
      </c>
      <c r="D4" s="150"/>
      <c r="E4" s="150"/>
      <c r="F4" s="150"/>
      <c r="G4" s="150"/>
      <c r="H4" s="149"/>
    </row>
    <row r="5" spans="1:8" ht="24" customHeight="1">
      <c r="A5" s="151" t="s">
        <v>8</v>
      </c>
      <c r="B5" s="152" t="s">
        <v>9</v>
      </c>
      <c r="C5" s="151" t="s">
        <v>8</v>
      </c>
      <c r="D5" s="151" t="s">
        <v>59</v>
      </c>
      <c r="E5" s="152" t="s">
        <v>131</v>
      </c>
      <c r="F5" s="174" t="s">
        <v>132</v>
      </c>
      <c r="G5" s="152" t="s">
        <v>133</v>
      </c>
      <c r="H5" s="174" t="s">
        <v>134</v>
      </c>
    </row>
    <row r="6" spans="1:8" ht="24" customHeight="1">
      <c r="A6" s="153" t="s">
        <v>135</v>
      </c>
      <c r="B6" s="154">
        <f>SUM(B7:B9)</f>
        <v>13425.94</v>
      </c>
      <c r="C6" s="155" t="s">
        <v>136</v>
      </c>
      <c r="D6" s="154">
        <f aca="true" t="shared" si="0" ref="D6:D36">SUM(E6:H6)</f>
        <v>13750.489999999998</v>
      </c>
      <c r="E6" s="167">
        <f>SUM(E7:E36)</f>
        <v>13750.489999999998</v>
      </c>
      <c r="F6" s="160">
        <f>SUM(F7:F36)</f>
        <v>0</v>
      </c>
      <c r="G6" s="160">
        <f>SUM(G7:G36)</f>
        <v>0</v>
      </c>
      <c r="H6" s="160">
        <f>SUM(H7:H36)</f>
        <v>0</v>
      </c>
    </row>
    <row r="7" spans="1:8" ht="24" customHeight="1">
      <c r="A7" s="153" t="s">
        <v>137</v>
      </c>
      <c r="B7" s="154">
        <v>13425.94</v>
      </c>
      <c r="C7" s="155" t="s">
        <v>138</v>
      </c>
      <c r="D7" s="154">
        <f t="shared" si="0"/>
        <v>11126.89</v>
      </c>
      <c r="E7" s="167">
        <v>11126.89</v>
      </c>
      <c r="F7" s="175">
        <v>0</v>
      </c>
      <c r="G7" s="175">
        <v>0</v>
      </c>
      <c r="H7" s="165">
        <v>0</v>
      </c>
    </row>
    <row r="8" spans="1:8" ht="24" customHeight="1">
      <c r="A8" s="153" t="s">
        <v>139</v>
      </c>
      <c r="B8" s="154">
        <v>0</v>
      </c>
      <c r="C8" s="155" t="s">
        <v>140</v>
      </c>
      <c r="D8" s="154">
        <f t="shared" si="0"/>
        <v>0</v>
      </c>
      <c r="E8" s="167">
        <v>0</v>
      </c>
      <c r="F8" s="167">
        <v>0</v>
      </c>
      <c r="G8" s="167">
        <v>0</v>
      </c>
      <c r="H8" s="154">
        <v>0</v>
      </c>
    </row>
    <row r="9" spans="1:8" ht="24" customHeight="1">
      <c r="A9" s="153" t="s">
        <v>141</v>
      </c>
      <c r="B9" s="154">
        <v>0</v>
      </c>
      <c r="C9" s="155" t="s">
        <v>142</v>
      </c>
      <c r="D9" s="154">
        <f t="shared" si="0"/>
        <v>0</v>
      </c>
      <c r="E9" s="167">
        <v>0</v>
      </c>
      <c r="F9" s="167">
        <v>0</v>
      </c>
      <c r="G9" s="167">
        <v>0</v>
      </c>
      <c r="H9" s="154">
        <v>0</v>
      </c>
    </row>
    <row r="10" spans="1:8" ht="24" customHeight="1">
      <c r="A10" s="153" t="s">
        <v>143</v>
      </c>
      <c r="B10" s="154">
        <f>SUM(B11:B14)</f>
        <v>324.55</v>
      </c>
      <c r="C10" s="155" t="s">
        <v>144</v>
      </c>
      <c r="D10" s="154">
        <f t="shared" si="0"/>
        <v>0</v>
      </c>
      <c r="E10" s="167">
        <v>0</v>
      </c>
      <c r="F10" s="167">
        <v>0</v>
      </c>
      <c r="G10" s="167">
        <v>0</v>
      </c>
      <c r="H10" s="154">
        <v>0</v>
      </c>
    </row>
    <row r="11" spans="1:8" ht="24" customHeight="1">
      <c r="A11" s="153" t="s">
        <v>137</v>
      </c>
      <c r="B11" s="154">
        <v>324.55</v>
      </c>
      <c r="C11" s="155" t="s">
        <v>145</v>
      </c>
      <c r="D11" s="154">
        <f t="shared" si="0"/>
        <v>220</v>
      </c>
      <c r="E11" s="167">
        <v>220</v>
      </c>
      <c r="F11" s="167">
        <v>0</v>
      </c>
      <c r="G11" s="167">
        <v>0</v>
      </c>
      <c r="H11" s="154">
        <v>0</v>
      </c>
    </row>
    <row r="12" spans="1:8" ht="24" customHeight="1">
      <c r="A12" s="153" t="s">
        <v>139</v>
      </c>
      <c r="B12" s="154">
        <v>0</v>
      </c>
      <c r="C12" s="155" t="s">
        <v>146</v>
      </c>
      <c r="D12" s="154">
        <f t="shared" si="0"/>
        <v>0</v>
      </c>
      <c r="E12" s="167">
        <v>0</v>
      </c>
      <c r="F12" s="167">
        <v>0</v>
      </c>
      <c r="G12" s="167">
        <v>0</v>
      </c>
      <c r="H12" s="154">
        <v>0</v>
      </c>
    </row>
    <row r="13" spans="1:8" ht="24" customHeight="1">
      <c r="A13" s="153" t="s">
        <v>141</v>
      </c>
      <c r="B13" s="154">
        <v>0</v>
      </c>
      <c r="C13" s="155" t="s">
        <v>147</v>
      </c>
      <c r="D13" s="154">
        <f t="shared" si="0"/>
        <v>0</v>
      </c>
      <c r="E13" s="167">
        <v>0</v>
      </c>
      <c r="F13" s="167">
        <v>0</v>
      </c>
      <c r="G13" s="167">
        <v>0</v>
      </c>
      <c r="H13" s="154">
        <v>0</v>
      </c>
    </row>
    <row r="14" spans="1:8" ht="24" customHeight="1">
      <c r="A14" s="153" t="s">
        <v>148</v>
      </c>
      <c r="B14" s="154">
        <v>0</v>
      </c>
      <c r="C14" s="155" t="s">
        <v>149</v>
      </c>
      <c r="D14" s="154">
        <f t="shared" si="0"/>
        <v>846.49</v>
      </c>
      <c r="E14" s="167">
        <v>846.49</v>
      </c>
      <c r="F14" s="167">
        <v>0</v>
      </c>
      <c r="G14" s="167">
        <v>0</v>
      </c>
      <c r="H14" s="154">
        <v>0</v>
      </c>
    </row>
    <row r="15" spans="1:8" ht="24" customHeight="1">
      <c r="A15" s="156"/>
      <c r="B15" s="154"/>
      <c r="C15" s="157" t="s">
        <v>150</v>
      </c>
      <c r="D15" s="154">
        <f t="shared" si="0"/>
        <v>0</v>
      </c>
      <c r="E15" s="167">
        <v>0</v>
      </c>
      <c r="F15" s="167">
        <v>0</v>
      </c>
      <c r="G15" s="167">
        <v>0</v>
      </c>
      <c r="H15" s="154">
        <v>0</v>
      </c>
    </row>
    <row r="16" spans="1:8" ht="24" customHeight="1">
      <c r="A16" s="156"/>
      <c r="B16" s="154"/>
      <c r="C16" s="157" t="s">
        <v>151</v>
      </c>
      <c r="D16" s="154">
        <f t="shared" si="0"/>
        <v>569.88</v>
      </c>
      <c r="E16" s="167">
        <v>569.88</v>
      </c>
      <c r="F16" s="167">
        <v>0</v>
      </c>
      <c r="G16" s="167">
        <v>0</v>
      </c>
      <c r="H16" s="154">
        <v>0</v>
      </c>
    </row>
    <row r="17" spans="1:8" ht="24" customHeight="1">
      <c r="A17" s="156"/>
      <c r="B17" s="154"/>
      <c r="C17" s="157" t="s">
        <v>152</v>
      </c>
      <c r="D17" s="154">
        <f t="shared" si="0"/>
        <v>0</v>
      </c>
      <c r="E17" s="167">
        <v>0</v>
      </c>
      <c r="F17" s="167">
        <v>0</v>
      </c>
      <c r="G17" s="167">
        <v>0</v>
      </c>
      <c r="H17" s="154">
        <v>0</v>
      </c>
    </row>
    <row r="18" spans="1:8" ht="24" customHeight="1">
      <c r="A18" s="156"/>
      <c r="B18" s="154"/>
      <c r="C18" s="157" t="s">
        <v>153</v>
      </c>
      <c r="D18" s="154">
        <f t="shared" si="0"/>
        <v>0</v>
      </c>
      <c r="E18" s="167">
        <v>0</v>
      </c>
      <c r="F18" s="167">
        <v>0</v>
      </c>
      <c r="G18" s="167">
        <v>0</v>
      </c>
      <c r="H18" s="154">
        <v>0</v>
      </c>
    </row>
    <row r="19" spans="1:8" ht="24" customHeight="1">
      <c r="A19" s="156"/>
      <c r="B19" s="154"/>
      <c r="C19" s="157" t="s">
        <v>154</v>
      </c>
      <c r="D19" s="154">
        <f t="shared" si="0"/>
        <v>0</v>
      </c>
      <c r="E19" s="167">
        <v>0</v>
      </c>
      <c r="F19" s="167">
        <v>0</v>
      </c>
      <c r="G19" s="167">
        <v>0</v>
      </c>
      <c r="H19" s="154">
        <v>0</v>
      </c>
    </row>
    <row r="20" spans="1:8" ht="24" customHeight="1">
      <c r="A20" s="156"/>
      <c r="B20" s="154"/>
      <c r="C20" s="157" t="s">
        <v>155</v>
      </c>
      <c r="D20" s="154">
        <f t="shared" si="0"/>
        <v>0</v>
      </c>
      <c r="E20" s="167">
        <v>0</v>
      </c>
      <c r="F20" s="167">
        <v>0</v>
      </c>
      <c r="G20" s="167">
        <v>0</v>
      </c>
      <c r="H20" s="154">
        <v>0</v>
      </c>
    </row>
    <row r="21" spans="1:8" ht="24" customHeight="1">
      <c r="A21" s="156"/>
      <c r="B21" s="154"/>
      <c r="C21" s="157" t="s">
        <v>156</v>
      </c>
      <c r="D21" s="154">
        <f t="shared" si="0"/>
        <v>0</v>
      </c>
      <c r="E21" s="167">
        <v>0</v>
      </c>
      <c r="F21" s="167">
        <v>0</v>
      </c>
      <c r="G21" s="167">
        <v>0</v>
      </c>
      <c r="H21" s="154">
        <v>0</v>
      </c>
    </row>
    <row r="22" spans="1:8" ht="24" customHeight="1">
      <c r="A22" s="156"/>
      <c r="B22" s="154"/>
      <c r="C22" s="157" t="s">
        <v>157</v>
      </c>
      <c r="D22" s="154">
        <f t="shared" si="0"/>
        <v>0</v>
      </c>
      <c r="E22" s="167">
        <v>0</v>
      </c>
      <c r="F22" s="167">
        <v>0</v>
      </c>
      <c r="G22" s="167">
        <v>0</v>
      </c>
      <c r="H22" s="154">
        <v>0</v>
      </c>
    </row>
    <row r="23" spans="1:8" ht="24" customHeight="1">
      <c r="A23" s="156"/>
      <c r="B23" s="154"/>
      <c r="C23" s="157" t="s">
        <v>158</v>
      </c>
      <c r="D23" s="154">
        <f t="shared" si="0"/>
        <v>0</v>
      </c>
      <c r="E23" s="167">
        <v>0</v>
      </c>
      <c r="F23" s="167">
        <v>0</v>
      </c>
      <c r="G23" s="167">
        <v>0</v>
      </c>
      <c r="H23" s="154">
        <v>0</v>
      </c>
    </row>
    <row r="24" spans="1:8" ht="24" customHeight="1">
      <c r="A24" s="156"/>
      <c r="B24" s="154"/>
      <c r="C24" s="158" t="s">
        <v>159</v>
      </c>
      <c r="D24" s="154">
        <f t="shared" si="0"/>
        <v>0</v>
      </c>
      <c r="E24" s="167">
        <v>0</v>
      </c>
      <c r="F24" s="167">
        <v>0</v>
      </c>
      <c r="G24" s="167">
        <v>0</v>
      </c>
      <c r="H24" s="154">
        <v>0</v>
      </c>
    </row>
    <row r="25" spans="1:8" ht="24" customHeight="1">
      <c r="A25" s="159"/>
      <c r="B25" s="160"/>
      <c r="C25" s="161" t="s">
        <v>160</v>
      </c>
      <c r="D25" s="160">
        <f t="shared" si="0"/>
        <v>0</v>
      </c>
      <c r="E25" s="160">
        <v>0</v>
      </c>
      <c r="F25" s="160">
        <v>0</v>
      </c>
      <c r="G25" s="160">
        <v>0</v>
      </c>
      <c r="H25" s="160">
        <v>0</v>
      </c>
    </row>
    <row r="26" spans="1:8" ht="24" customHeight="1">
      <c r="A26" s="153"/>
      <c r="B26" s="160"/>
      <c r="C26" s="161" t="s">
        <v>161</v>
      </c>
      <c r="D26" s="160">
        <f t="shared" si="0"/>
        <v>987.23</v>
      </c>
      <c r="E26" s="160">
        <v>987.23</v>
      </c>
      <c r="F26" s="160">
        <v>0</v>
      </c>
      <c r="G26" s="160">
        <v>0</v>
      </c>
      <c r="H26" s="160">
        <v>0</v>
      </c>
    </row>
    <row r="27" spans="1:8" ht="24" customHeight="1">
      <c r="A27" s="153"/>
      <c r="B27" s="160"/>
      <c r="C27" s="161" t="s">
        <v>162</v>
      </c>
      <c r="D27" s="160">
        <f t="shared" si="0"/>
        <v>0</v>
      </c>
      <c r="E27" s="160">
        <v>0</v>
      </c>
      <c r="F27" s="160">
        <v>0</v>
      </c>
      <c r="G27" s="160">
        <v>0</v>
      </c>
      <c r="H27" s="160">
        <v>0</v>
      </c>
    </row>
    <row r="28" spans="1:8" ht="24" customHeight="1">
      <c r="A28" s="153"/>
      <c r="B28" s="160"/>
      <c r="C28" s="161" t="s">
        <v>163</v>
      </c>
      <c r="D28" s="160">
        <f t="shared" si="0"/>
        <v>0</v>
      </c>
      <c r="E28" s="160">
        <v>0</v>
      </c>
      <c r="F28" s="160">
        <v>0</v>
      </c>
      <c r="G28" s="160">
        <v>0</v>
      </c>
      <c r="H28" s="160">
        <v>0</v>
      </c>
    </row>
    <row r="29" spans="1:8" ht="24" customHeight="1">
      <c r="A29" s="153"/>
      <c r="B29" s="160"/>
      <c r="C29" s="161" t="s">
        <v>164</v>
      </c>
      <c r="D29" s="160">
        <f t="shared" si="0"/>
        <v>0</v>
      </c>
      <c r="E29" s="160">
        <v>0</v>
      </c>
      <c r="F29" s="160">
        <v>0</v>
      </c>
      <c r="G29" s="160">
        <v>0</v>
      </c>
      <c r="H29" s="160">
        <v>0</v>
      </c>
    </row>
    <row r="30" spans="1:8" ht="24" customHeight="1">
      <c r="A30" s="162"/>
      <c r="B30" s="163"/>
      <c r="C30" s="164" t="s">
        <v>165</v>
      </c>
      <c r="D30" s="165">
        <f t="shared" si="0"/>
        <v>0</v>
      </c>
      <c r="E30" s="176">
        <v>0</v>
      </c>
      <c r="F30" s="176">
        <v>0</v>
      </c>
      <c r="G30" s="176">
        <v>0</v>
      </c>
      <c r="H30" s="176">
        <v>0</v>
      </c>
    </row>
    <row r="31" spans="1:8" ht="24" customHeight="1">
      <c r="A31" s="166"/>
      <c r="B31" s="167"/>
      <c r="C31" s="168" t="s">
        <v>166</v>
      </c>
      <c r="D31" s="154">
        <f t="shared" si="0"/>
        <v>0</v>
      </c>
      <c r="E31" s="177">
        <v>0</v>
      </c>
      <c r="F31" s="177">
        <v>0</v>
      </c>
      <c r="G31" s="177">
        <v>0</v>
      </c>
      <c r="H31" s="177">
        <v>0</v>
      </c>
    </row>
    <row r="32" spans="1:8" ht="24" customHeight="1">
      <c r="A32" s="169"/>
      <c r="B32" s="160"/>
      <c r="C32" s="170" t="s">
        <v>167</v>
      </c>
      <c r="D32" s="160">
        <f t="shared" si="0"/>
        <v>0</v>
      </c>
      <c r="E32" s="160">
        <v>0</v>
      </c>
      <c r="F32" s="160">
        <v>0</v>
      </c>
      <c r="G32" s="160">
        <v>0</v>
      </c>
      <c r="H32" s="160">
        <v>0</v>
      </c>
    </row>
    <row r="33" spans="1:8" ht="24" customHeight="1">
      <c r="A33" s="169"/>
      <c r="B33" s="160"/>
      <c r="C33" s="170" t="s">
        <v>168</v>
      </c>
      <c r="D33" s="160">
        <f t="shared" si="0"/>
        <v>0</v>
      </c>
      <c r="E33" s="160">
        <v>0</v>
      </c>
      <c r="F33" s="160">
        <v>0</v>
      </c>
      <c r="G33" s="160">
        <v>0</v>
      </c>
      <c r="H33" s="160">
        <v>0</v>
      </c>
    </row>
    <row r="34" spans="1:8" ht="24" customHeight="1">
      <c r="A34" s="169"/>
      <c r="B34" s="160"/>
      <c r="C34" s="170" t="s">
        <v>169</v>
      </c>
      <c r="D34" s="160">
        <f t="shared" si="0"/>
        <v>0</v>
      </c>
      <c r="E34" s="160">
        <v>0</v>
      </c>
      <c r="F34" s="160">
        <v>0</v>
      </c>
      <c r="G34" s="160">
        <v>0</v>
      </c>
      <c r="H34" s="160">
        <v>0</v>
      </c>
    </row>
    <row r="35" spans="1:8" ht="24" customHeight="1">
      <c r="A35" s="169"/>
      <c r="B35" s="160"/>
      <c r="C35" s="170" t="s">
        <v>170</v>
      </c>
      <c r="D35" s="160">
        <f t="shared" si="0"/>
        <v>0</v>
      </c>
      <c r="E35" s="160">
        <v>0</v>
      </c>
      <c r="F35" s="160">
        <v>0</v>
      </c>
      <c r="G35" s="160">
        <v>0</v>
      </c>
      <c r="H35" s="160">
        <v>0</v>
      </c>
    </row>
    <row r="36" spans="1:8" ht="24" customHeight="1">
      <c r="A36" s="169"/>
      <c r="B36" s="160"/>
      <c r="C36" s="170" t="s">
        <v>171</v>
      </c>
      <c r="D36" s="160">
        <f t="shared" si="0"/>
        <v>0</v>
      </c>
      <c r="E36" s="160">
        <v>0</v>
      </c>
      <c r="F36" s="160">
        <v>0</v>
      </c>
      <c r="G36" s="160">
        <v>0</v>
      </c>
      <c r="H36" s="160">
        <v>0</v>
      </c>
    </row>
    <row r="37" spans="1:8" ht="24" customHeight="1">
      <c r="A37" s="171"/>
      <c r="B37" s="172"/>
      <c r="C37" s="171"/>
      <c r="D37" s="172"/>
      <c r="E37" s="160"/>
      <c r="F37" s="160"/>
      <c r="G37" s="160" t="s">
        <v>38</v>
      </c>
      <c r="H37" s="160"/>
    </row>
    <row r="38" spans="1:8" ht="24" customHeight="1">
      <c r="A38" s="169"/>
      <c r="B38" s="160"/>
      <c r="C38" s="169" t="s">
        <v>172</v>
      </c>
      <c r="D38" s="160">
        <f>SUM(E38:H38)</f>
        <v>0</v>
      </c>
      <c r="E38" s="160">
        <f>SUM(B7,B11)-SUM(E6)</f>
        <v>0</v>
      </c>
      <c r="F38" s="160">
        <f>SUM(B8,B12)-SUM(F6)</f>
        <v>0</v>
      </c>
      <c r="G38" s="160">
        <f>SUM(B9,B13)-SUM(G6)</f>
        <v>0</v>
      </c>
      <c r="H38" s="160">
        <f>SUM(B14)-SUM(H6)</f>
        <v>0</v>
      </c>
    </row>
    <row r="39" spans="1:8" ht="24" customHeight="1">
      <c r="A39" s="169"/>
      <c r="B39" s="173"/>
      <c r="C39" s="169"/>
      <c r="D39" s="172"/>
      <c r="E39" s="160"/>
      <c r="F39" s="160"/>
      <c r="G39" s="160"/>
      <c r="H39" s="160"/>
    </row>
    <row r="40" spans="1:8" ht="24" customHeight="1">
      <c r="A40" s="171" t="s">
        <v>54</v>
      </c>
      <c r="B40" s="173">
        <f>SUM(B6,B10)</f>
        <v>13750.49</v>
      </c>
      <c r="C40" s="171" t="s">
        <v>55</v>
      </c>
      <c r="D40" s="172">
        <f>SUM(D7:D38)</f>
        <v>13750.489999999998</v>
      </c>
      <c r="E40" s="172">
        <f>SUM(E7:E38)</f>
        <v>13750.489999999998</v>
      </c>
      <c r="F40" s="172">
        <f>SUM(F7:F38)</f>
        <v>0</v>
      </c>
      <c r="G40" s="172">
        <f>SUM(G7:G38)</f>
        <v>0</v>
      </c>
      <c r="H40" s="17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showGridLines="0" showZeros="0" workbookViewId="0" topLeftCell="D1">
      <selection activeCell="A2" sqref="A2:AO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43"/>
      <c r="AD1" s="139"/>
      <c r="AE1" s="139"/>
      <c r="AF1" s="139"/>
      <c r="AG1" s="139"/>
      <c r="AH1" s="139"/>
      <c r="AI1" s="139"/>
      <c r="AJ1" s="139"/>
      <c r="AK1" s="139"/>
      <c r="AL1" s="139"/>
      <c r="AO1" s="68" t="s">
        <v>173</v>
      </c>
    </row>
    <row r="2" spans="1:41" ht="19.5" customHeight="1">
      <c r="A2" s="56" t="s">
        <v>174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ht="19.5" customHeight="1">
      <c r="A3" s="57" t="s">
        <v>0</v>
      </c>
      <c r="B3" s="58"/>
      <c r="C3" s="58"/>
      <c r="D3" s="58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4"/>
      <c r="AD3" s="140"/>
      <c r="AE3" s="140"/>
      <c r="AF3" s="140"/>
      <c r="AG3" s="140"/>
      <c r="AH3" s="140"/>
      <c r="AI3" s="145"/>
      <c r="AJ3" s="145"/>
      <c r="AK3" s="145"/>
      <c r="AL3" s="145"/>
      <c r="AO3" s="70" t="s">
        <v>5</v>
      </c>
    </row>
    <row r="4" spans="1:41" ht="19.5" customHeight="1">
      <c r="A4" s="59" t="s">
        <v>58</v>
      </c>
      <c r="B4" s="60"/>
      <c r="C4" s="60"/>
      <c r="D4" s="61"/>
      <c r="E4" s="130" t="s">
        <v>175</v>
      </c>
      <c r="F4" s="131" t="s">
        <v>176</v>
      </c>
      <c r="G4" s="132"/>
      <c r="H4" s="132"/>
      <c r="I4" s="132"/>
      <c r="J4" s="132"/>
      <c r="K4" s="132"/>
      <c r="L4" s="132"/>
      <c r="M4" s="132"/>
      <c r="N4" s="132"/>
      <c r="O4" s="141"/>
      <c r="P4" s="131" t="s">
        <v>177</v>
      </c>
      <c r="Q4" s="132"/>
      <c r="R4" s="132"/>
      <c r="S4" s="132"/>
      <c r="T4" s="132"/>
      <c r="U4" s="132"/>
      <c r="V4" s="132"/>
      <c r="W4" s="132"/>
      <c r="X4" s="132"/>
      <c r="Y4" s="141"/>
      <c r="Z4" s="131" t="s">
        <v>178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41"/>
    </row>
    <row r="5" spans="1:41" ht="19.5" customHeight="1">
      <c r="A5" s="97" t="s">
        <v>69</v>
      </c>
      <c r="B5" s="99"/>
      <c r="C5" s="107" t="s">
        <v>70</v>
      </c>
      <c r="D5" s="73" t="s">
        <v>128</v>
      </c>
      <c r="E5" s="133"/>
      <c r="F5" s="84" t="s">
        <v>59</v>
      </c>
      <c r="G5" s="134" t="s">
        <v>179</v>
      </c>
      <c r="H5" s="135"/>
      <c r="I5" s="138"/>
      <c r="J5" s="134" t="s">
        <v>180</v>
      </c>
      <c r="K5" s="135"/>
      <c r="L5" s="138"/>
      <c r="M5" s="134" t="s">
        <v>181</v>
      </c>
      <c r="N5" s="135"/>
      <c r="O5" s="138"/>
      <c r="P5" s="106" t="s">
        <v>59</v>
      </c>
      <c r="Q5" s="134" t="s">
        <v>179</v>
      </c>
      <c r="R5" s="135"/>
      <c r="S5" s="138"/>
      <c r="T5" s="134" t="s">
        <v>180</v>
      </c>
      <c r="U5" s="135"/>
      <c r="V5" s="138"/>
      <c r="W5" s="134" t="s">
        <v>181</v>
      </c>
      <c r="X5" s="135"/>
      <c r="Y5" s="138"/>
      <c r="Z5" s="84" t="s">
        <v>59</v>
      </c>
      <c r="AA5" s="134" t="s">
        <v>179</v>
      </c>
      <c r="AB5" s="135"/>
      <c r="AC5" s="138"/>
      <c r="AD5" s="134" t="s">
        <v>180</v>
      </c>
      <c r="AE5" s="135"/>
      <c r="AF5" s="138"/>
      <c r="AG5" s="134" t="s">
        <v>181</v>
      </c>
      <c r="AH5" s="135"/>
      <c r="AI5" s="138"/>
      <c r="AJ5" s="134" t="s">
        <v>182</v>
      </c>
      <c r="AK5" s="135"/>
      <c r="AL5" s="138"/>
      <c r="AM5" s="134" t="s">
        <v>134</v>
      </c>
      <c r="AN5" s="135"/>
      <c r="AO5" s="138"/>
    </row>
    <row r="6" spans="1:41" ht="29.25" customHeight="1">
      <c r="A6" s="128" t="s">
        <v>79</v>
      </c>
      <c r="B6" s="128" t="s">
        <v>80</v>
      </c>
      <c r="C6" s="75"/>
      <c r="D6" s="75"/>
      <c r="E6" s="136"/>
      <c r="F6" s="108"/>
      <c r="G6" s="92" t="s">
        <v>74</v>
      </c>
      <c r="H6" s="137" t="s">
        <v>124</v>
      </c>
      <c r="I6" s="137" t="s">
        <v>125</v>
      </c>
      <c r="J6" s="92" t="s">
        <v>74</v>
      </c>
      <c r="K6" s="137" t="s">
        <v>124</v>
      </c>
      <c r="L6" s="137" t="s">
        <v>125</v>
      </c>
      <c r="M6" s="92" t="s">
        <v>74</v>
      </c>
      <c r="N6" s="137" t="s">
        <v>124</v>
      </c>
      <c r="O6" s="94" t="s">
        <v>125</v>
      </c>
      <c r="P6" s="108"/>
      <c r="Q6" s="142" t="s">
        <v>74</v>
      </c>
      <c r="R6" s="76" t="s">
        <v>124</v>
      </c>
      <c r="S6" s="76" t="s">
        <v>125</v>
      </c>
      <c r="T6" s="142" t="s">
        <v>74</v>
      </c>
      <c r="U6" s="76" t="s">
        <v>124</v>
      </c>
      <c r="V6" s="75" t="s">
        <v>125</v>
      </c>
      <c r="W6" s="74" t="s">
        <v>74</v>
      </c>
      <c r="X6" s="142" t="s">
        <v>124</v>
      </c>
      <c r="Y6" s="76" t="s">
        <v>125</v>
      </c>
      <c r="Z6" s="108"/>
      <c r="AA6" s="92" t="s">
        <v>74</v>
      </c>
      <c r="AB6" s="128" t="s">
        <v>124</v>
      </c>
      <c r="AC6" s="128" t="s">
        <v>125</v>
      </c>
      <c r="AD6" s="92" t="s">
        <v>74</v>
      </c>
      <c r="AE6" s="128" t="s">
        <v>124</v>
      </c>
      <c r="AF6" s="128" t="s">
        <v>125</v>
      </c>
      <c r="AG6" s="92" t="s">
        <v>74</v>
      </c>
      <c r="AH6" s="137" t="s">
        <v>124</v>
      </c>
      <c r="AI6" s="137" t="s">
        <v>125</v>
      </c>
      <c r="AJ6" s="92" t="s">
        <v>74</v>
      </c>
      <c r="AK6" s="137" t="s">
        <v>124</v>
      </c>
      <c r="AL6" s="137" t="s">
        <v>125</v>
      </c>
      <c r="AM6" s="92" t="s">
        <v>74</v>
      </c>
      <c r="AN6" s="137" t="s">
        <v>124</v>
      </c>
      <c r="AO6" s="137" t="s">
        <v>125</v>
      </c>
    </row>
    <row r="7" spans="1:41" ht="19.5" customHeight="1">
      <c r="A7" s="67" t="s">
        <v>38</v>
      </c>
      <c r="B7" s="67" t="s">
        <v>38</v>
      </c>
      <c r="C7" s="67" t="s">
        <v>38</v>
      </c>
      <c r="D7" s="67" t="s">
        <v>59</v>
      </c>
      <c r="E7" s="87">
        <f aca="true" t="shared" si="0" ref="E7:E53">SUM(F7,P7,Z7)</f>
        <v>13750.49</v>
      </c>
      <c r="F7" s="87">
        <f aca="true" t="shared" si="1" ref="F7:F53">SUM(G7,J7,M7)</f>
        <v>13425.94</v>
      </c>
      <c r="G7" s="87">
        <f>SUM(H7:I7)</f>
        <v>13425.94</v>
      </c>
      <c r="H7" s="87">
        <f>H8</f>
        <v>10716.24</v>
      </c>
      <c r="I7" s="78">
        <f>I8</f>
        <v>2709.7000000000003</v>
      </c>
      <c r="J7" s="87">
        <f aca="true" t="shared" si="2" ref="J7:J53">SUM(K7:L7)</f>
        <v>0</v>
      </c>
      <c r="K7" s="87">
        <v>0</v>
      </c>
      <c r="L7" s="78">
        <v>0</v>
      </c>
      <c r="M7" s="87">
        <f aca="true" t="shared" si="3" ref="M7:M53">SUM(N7:O7)</f>
        <v>0</v>
      </c>
      <c r="N7" s="87">
        <v>0</v>
      </c>
      <c r="O7" s="78">
        <v>0</v>
      </c>
      <c r="P7" s="79">
        <f aca="true" t="shared" si="4" ref="P7:P53">SUM(Q7,T7,W7)</f>
        <v>0</v>
      </c>
      <c r="Q7" s="87">
        <f aca="true" t="shared" si="5" ref="Q7:Q53">SUM(R7:S7)</f>
        <v>0</v>
      </c>
      <c r="R7" s="87">
        <v>0</v>
      </c>
      <c r="S7" s="78">
        <v>0</v>
      </c>
      <c r="T7" s="87">
        <f aca="true" t="shared" si="6" ref="T7:T53">SUM(U7:V7)</f>
        <v>0</v>
      </c>
      <c r="U7" s="87">
        <v>0</v>
      </c>
      <c r="V7" s="87">
        <v>0</v>
      </c>
      <c r="W7" s="87">
        <f aca="true" t="shared" si="7" ref="W7:W53">SUM(X7:Y7)</f>
        <v>0</v>
      </c>
      <c r="X7" s="87">
        <v>0</v>
      </c>
      <c r="Y7" s="78">
        <v>0</v>
      </c>
      <c r="Z7" s="79">
        <f aca="true" t="shared" si="8" ref="Z7:Z53">SUM(AA7,AD7,AG7,AJ7,AM7)</f>
        <v>324.55</v>
      </c>
      <c r="AA7" s="87">
        <f aca="true" t="shared" si="9" ref="AA7:AA53">SUM(AB7:AC7)</f>
        <v>324.55</v>
      </c>
      <c r="AB7" s="87">
        <v>0</v>
      </c>
      <c r="AC7" s="78">
        <v>324.55</v>
      </c>
      <c r="AD7" s="87">
        <f aca="true" t="shared" si="10" ref="AD7:AD53">SUM(AE7:AF7)</f>
        <v>0</v>
      </c>
      <c r="AE7" s="87">
        <v>0</v>
      </c>
      <c r="AF7" s="78">
        <v>0</v>
      </c>
      <c r="AG7" s="87">
        <f aca="true" t="shared" si="11" ref="AG7:AG53">SUM(AH7:AI7)</f>
        <v>0</v>
      </c>
      <c r="AH7" s="87">
        <v>0</v>
      </c>
      <c r="AI7" s="78">
        <v>0</v>
      </c>
      <c r="AJ7" s="87">
        <f aca="true" t="shared" si="12" ref="AJ7:AJ53">SUM(AK7:AL7)</f>
        <v>0</v>
      </c>
      <c r="AK7" s="87">
        <v>0</v>
      </c>
      <c r="AL7" s="78">
        <v>0</v>
      </c>
      <c r="AM7" s="87">
        <f aca="true" t="shared" si="13" ref="AM7:AM53">SUM(AN7:AO7)</f>
        <v>0</v>
      </c>
      <c r="AN7" s="87">
        <v>0</v>
      </c>
      <c r="AO7" s="78">
        <v>0</v>
      </c>
    </row>
    <row r="8" spans="1:41" ht="19.5" customHeight="1">
      <c r="A8" s="67" t="s">
        <v>38</v>
      </c>
      <c r="B8" s="67" t="s">
        <v>38</v>
      </c>
      <c r="C8" s="67" t="s">
        <v>38</v>
      </c>
      <c r="D8" s="67" t="s">
        <v>82</v>
      </c>
      <c r="E8" s="87">
        <f t="shared" si="0"/>
        <v>13750.49</v>
      </c>
      <c r="F8" s="87">
        <f t="shared" si="1"/>
        <v>13425.94</v>
      </c>
      <c r="G8" s="87">
        <f aca="true" t="shared" si="14" ref="G8:G53">SUM(H8:I8)</f>
        <v>13425.94</v>
      </c>
      <c r="H8" s="87">
        <f>H9+H34+H41</f>
        <v>10716.24</v>
      </c>
      <c r="I8" s="78">
        <f>I9</f>
        <v>2709.7000000000003</v>
      </c>
      <c r="J8" s="87">
        <f t="shared" si="2"/>
        <v>0</v>
      </c>
      <c r="K8" s="87">
        <v>0</v>
      </c>
      <c r="L8" s="78">
        <v>0</v>
      </c>
      <c r="M8" s="87">
        <f t="shared" si="3"/>
        <v>0</v>
      </c>
      <c r="N8" s="87">
        <v>0</v>
      </c>
      <c r="O8" s="78">
        <v>0</v>
      </c>
      <c r="P8" s="79">
        <f t="shared" si="4"/>
        <v>0</v>
      </c>
      <c r="Q8" s="87">
        <f t="shared" si="5"/>
        <v>0</v>
      </c>
      <c r="R8" s="87">
        <v>0</v>
      </c>
      <c r="S8" s="78">
        <v>0</v>
      </c>
      <c r="T8" s="87">
        <f t="shared" si="6"/>
        <v>0</v>
      </c>
      <c r="U8" s="87">
        <v>0</v>
      </c>
      <c r="V8" s="87">
        <v>0</v>
      </c>
      <c r="W8" s="87">
        <f t="shared" si="7"/>
        <v>0</v>
      </c>
      <c r="X8" s="87">
        <v>0</v>
      </c>
      <c r="Y8" s="78">
        <v>0</v>
      </c>
      <c r="Z8" s="79">
        <f t="shared" si="8"/>
        <v>324.55</v>
      </c>
      <c r="AA8" s="87">
        <f t="shared" si="9"/>
        <v>324.55</v>
      </c>
      <c r="AB8" s="87">
        <v>0</v>
      </c>
      <c r="AC8" s="78">
        <f>AC9</f>
        <v>324.55</v>
      </c>
      <c r="AD8" s="87">
        <f t="shared" si="10"/>
        <v>0</v>
      </c>
      <c r="AE8" s="87">
        <v>0</v>
      </c>
      <c r="AF8" s="78">
        <v>0</v>
      </c>
      <c r="AG8" s="87">
        <f t="shared" si="11"/>
        <v>0</v>
      </c>
      <c r="AH8" s="87">
        <v>0</v>
      </c>
      <c r="AI8" s="78">
        <v>0</v>
      </c>
      <c r="AJ8" s="87">
        <f t="shared" si="12"/>
        <v>0</v>
      </c>
      <c r="AK8" s="87">
        <v>0</v>
      </c>
      <c r="AL8" s="78">
        <v>0</v>
      </c>
      <c r="AM8" s="87">
        <f t="shared" si="13"/>
        <v>0</v>
      </c>
      <c r="AN8" s="87">
        <v>0</v>
      </c>
      <c r="AO8" s="78">
        <v>0</v>
      </c>
    </row>
    <row r="9" spans="1:41" ht="19.5" customHeight="1">
      <c r="A9" s="67" t="s">
        <v>38</v>
      </c>
      <c r="B9" s="67" t="s">
        <v>38</v>
      </c>
      <c r="C9" s="67" t="s">
        <v>38</v>
      </c>
      <c r="D9" s="67" t="s">
        <v>83</v>
      </c>
      <c r="E9" s="87">
        <f t="shared" si="0"/>
        <v>13334.8</v>
      </c>
      <c r="F9" s="87">
        <f t="shared" si="1"/>
        <v>13010.25</v>
      </c>
      <c r="G9" s="87">
        <f t="shared" si="14"/>
        <v>13010.25</v>
      </c>
      <c r="H9" s="87">
        <f>H10+H15+H24+H27+H30</f>
        <v>10300.55</v>
      </c>
      <c r="I9" s="78">
        <f>I10+I15+I24+I27</f>
        <v>2709.7000000000003</v>
      </c>
      <c r="J9" s="87">
        <f t="shared" si="2"/>
        <v>0</v>
      </c>
      <c r="K9" s="87">
        <v>0</v>
      </c>
      <c r="L9" s="78">
        <v>0</v>
      </c>
      <c r="M9" s="87">
        <f t="shared" si="3"/>
        <v>0</v>
      </c>
      <c r="N9" s="87">
        <v>0</v>
      </c>
      <c r="O9" s="78">
        <v>0</v>
      </c>
      <c r="P9" s="79">
        <f t="shared" si="4"/>
        <v>0</v>
      </c>
      <c r="Q9" s="87">
        <f t="shared" si="5"/>
        <v>0</v>
      </c>
      <c r="R9" s="87">
        <v>0</v>
      </c>
      <c r="S9" s="78">
        <v>0</v>
      </c>
      <c r="T9" s="87">
        <f t="shared" si="6"/>
        <v>0</v>
      </c>
      <c r="U9" s="87">
        <v>0</v>
      </c>
      <c r="V9" s="87">
        <v>0</v>
      </c>
      <c r="W9" s="87">
        <f t="shared" si="7"/>
        <v>0</v>
      </c>
      <c r="X9" s="87">
        <v>0</v>
      </c>
      <c r="Y9" s="78">
        <v>0</v>
      </c>
      <c r="Z9" s="79">
        <f t="shared" si="8"/>
        <v>324.55</v>
      </c>
      <c r="AA9" s="87">
        <f t="shared" si="9"/>
        <v>324.55</v>
      </c>
      <c r="AB9" s="87">
        <v>0</v>
      </c>
      <c r="AC9" s="78">
        <f>AC10+AC15+AC24+AC27</f>
        <v>324.55</v>
      </c>
      <c r="AD9" s="87">
        <f t="shared" si="10"/>
        <v>0</v>
      </c>
      <c r="AE9" s="87">
        <v>0</v>
      </c>
      <c r="AF9" s="78">
        <v>0</v>
      </c>
      <c r="AG9" s="87">
        <f t="shared" si="11"/>
        <v>0</v>
      </c>
      <c r="AH9" s="87">
        <v>0</v>
      </c>
      <c r="AI9" s="78">
        <v>0</v>
      </c>
      <c r="AJ9" s="87">
        <f t="shared" si="12"/>
        <v>0</v>
      </c>
      <c r="AK9" s="87">
        <v>0</v>
      </c>
      <c r="AL9" s="78">
        <v>0</v>
      </c>
      <c r="AM9" s="87">
        <f t="shared" si="13"/>
        <v>0</v>
      </c>
      <c r="AN9" s="87">
        <v>0</v>
      </c>
      <c r="AO9" s="78">
        <v>0</v>
      </c>
    </row>
    <row r="10" spans="1:41" ht="19.5" customHeight="1">
      <c r="A10" s="67" t="s">
        <v>38</v>
      </c>
      <c r="B10" s="67" t="s">
        <v>38</v>
      </c>
      <c r="C10" s="67" t="s">
        <v>38</v>
      </c>
      <c r="D10" s="67" t="s">
        <v>183</v>
      </c>
      <c r="E10" s="87">
        <f t="shared" si="0"/>
        <v>5756.23</v>
      </c>
      <c r="F10" s="87">
        <f t="shared" si="1"/>
        <v>5756.23</v>
      </c>
      <c r="G10" s="87">
        <f t="shared" si="14"/>
        <v>5756.23</v>
      </c>
      <c r="H10" s="87">
        <v>5756.23</v>
      </c>
      <c r="I10" s="78">
        <v>0</v>
      </c>
      <c r="J10" s="87">
        <f t="shared" si="2"/>
        <v>0</v>
      </c>
      <c r="K10" s="87">
        <v>0</v>
      </c>
      <c r="L10" s="78">
        <v>0</v>
      </c>
      <c r="M10" s="87">
        <f t="shared" si="3"/>
        <v>0</v>
      </c>
      <c r="N10" s="87">
        <v>0</v>
      </c>
      <c r="O10" s="78">
        <v>0</v>
      </c>
      <c r="P10" s="79">
        <f t="shared" si="4"/>
        <v>0</v>
      </c>
      <c r="Q10" s="87">
        <f t="shared" si="5"/>
        <v>0</v>
      </c>
      <c r="R10" s="87">
        <v>0</v>
      </c>
      <c r="S10" s="78">
        <v>0</v>
      </c>
      <c r="T10" s="87">
        <f t="shared" si="6"/>
        <v>0</v>
      </c>
      <c r="U10" s="87">
        <v>0</v>
      </c>
      <c r="V10" s="87">
        <v>0</v>
      </c>
      <c r="W10" s="87">
        <f t="shared" si="7"/>
        <v>0</v>
      </c>
      <c r="X10" s="87">
        <v>0</v>
      </c>
      <c r="Y10" s="78">
        <v>0</v>
      </c>
      <c r="Z10" s="79">
        <f t="shared" si="8"/>
        <v>0</v>
      </c>
      <c r="AA10" s="87">
        <f t="shared" si="9"/>
        <v>0</v>
      </c>
      <c r="AB10" s="87">
        <v>0</v>
      </c>
      <c r="AC10" s="78">
        <v>0</v>
      </c>
      <c r="AD10" s="87">
        <f t="shared" si="10"/>
        <v>0</v>
      </c>
      <c r="AE10" s="87">
        <v>0</v>
      </c>
      <c r="AF10" s="78">
        <v>0</v>
      </c>
      <c r="AG10" s="87">
        <f t="shared" si="11"/>
        <v>0</v>
      </c>
      <c r="AH10" s="87">
        <v>0</v>
      </c>
      <c r="AI10" s="78">
        <v>0</v>
      </c>
      <c r="AJ10" s="87">
        <f t="shared" si="12"/>
        <v>0</v>
      </c>
      <c r="AK10" s="87">
        <v>0</v>
      </c>
      <c r="AL10" s="78">
        <v>0</v>
      </c>
      <c r="AM10" s="87">
        <f t="shared" si="13"/>
        <v>0</v>
      </c>
      <c r="AN10" s="87">
        <v>0</v>
      </c>
      <c r="AO10" s="78">
        <v>0</v>
      </c>
    </row>
    <row r="11" spans="1:41" ht="19.5" customHeight="1">
      <c r="A11" s="67" t="s">
        <v>184</v>
      </c>
      <c r="B11" s="67" t="s">
        <v>90</v>
      </c>
      <c r="C11" s="67" t="s">
        <v>87</v>
      </c>
      <c r="D11" s="67" t="s">
        <v>185</v>
      </c>
      <c r="E11" s="87">
        <f t="shared" si="0"/>
        <v>3992.12</v>
      </c>
      <c r="F11" s="87">
        <f t="shared" si="1"/>
        <v>3992.12</v>
      </c>
      <c r="G11" s="87">
        <f t="shared" si="14"/>
        <v>3992.12</v>
      </c>
      <c r="H11" s="87">
        <v>3992.12</v>
      </c>
      <c r="I11" s="78">
        <v>0</v>
      </c>
      <c r="J11" s="87">
        <f t="shared" si="2"/>
        <v>0</v>
      </c>
      <c r="K11" s="87">
        <v>0</v>
      </c>
      <c r="L11" s="78">
        <v>0</v>
      </c>
      <c r="M11" s="87">
        <f t="shared" si="3"/>
        <v>0</v>
      </c>
      <c r="N11" s="87">
        <v>0</v>
      </c>
      <c r="O11" s="78">
        <v>0</v>
      </c>
      <c r="P11" s="79">
        <f t="shared" si="4"/>
        <v>0</v>
      </c>
      <c r="Q11" s="87">
        <f t="shared" si="5"/>
        <v>0</v>
      </c>
      <c r="R11" s="87">
        <v>0</v>
      </c>
      <c r="S11" s="78">
        <v>0</v>
      </c>
      <c r="T11" s="87">
        <f t="shared" si="6"/>
        <v>0</v>
      </c>
      <c r="U11" s="87">
        <v>0</v>
      </c>
      <c r="V11" s="87">
        <v>0</v>
      </c>
      <c r="W11" s="87">
        <f t="shared" si="7"/>
        <v>0</v>
      </c>
      <c r="X11" s="87">
        <v>0</v>
      </c>
      <c r="Y11" s="78">
        <v>0</v>
      </c>
      <c r="Z11" s="79">
        <f t="shared" si="8"/>
        <v>0</v>
      </c>
      <c r="AA11" s="87">
        <f t="shared" si="9"/>
        <v>0</v>
      </c>
      <c r="AB11" s="87">
        <v>0</v>
      </c>
      <c r="AC11" s="78">
        <v>0</v>
      </c>
      <c r="AD11" s="87">
        <f t="shared" si="10"/>
        <v>0</v>
      </c>
      <c r="AE11" s="87">
        <v>0</v>
      </c>
      <c r="AF11" s="78">
        <v>0</v>
      </c>
      <c r="AG11" s="87">
        <f t="shared" si="11"/>
        <v>0</v>
      </c>
      <c r="AH11" s="87">
        <v>0</v>
      </c>
      <c r="AI11" s="78">
        <v>0</v>
      </c>
      <c r="AJ11" s="87">
        <f t="shared" si="12"/>
        <v>0</v>
      </c>
      <c r="AK11" s="87">
        <v>0</v>
      </c>
      <c r="AL11" s="78">
        <v>0</v>
      </c>
      <c r="AM11" s="87">
        <f t="shared" si="13"/>
        <v>0</v>
      </c>
      <c r="AN11" s="87">
        <v>0</v>
      </c>
      <c r="AO11" s="78">
        <v>0</v>
      </c>
    </row>
    <row r="12" spans="1:41" ht="19.5" customHeight="1">
      <c r="A12" s="67" t="s">
        <v>184</v>
      </c>
      <c r="B12" s="67" t="s">
        <v>92</v>
      </c>
      <c r="C12" s="67" t="s">
        <v>87</v>
      </c>
      <c r="D12" s="67" t="s">
        <v>186</v>
      </c>
      <c r="E12" s="87">
        <f t="shared" si="0"/>
        <v>1130</v>
      </c>
      <c r="F12" s="87">
        <f t="shared" si="1"/>
        <v>1130</v>
      </c>
      <c r="G12" s="87">
        <f t="shared" si="14"/>
        <v>1130</v>
      </c>
      <c r="H12" s="87">
        <v>1130</v>
      </c>
      <c r="I12" s="78">
        <v>0</v>
      </c>
      <c r="J12" s="87">
        <f t="shared" si="2"/>
        <v>0</v>
      </c>
      <c r="K12" s="87">
        <v>0</v>
      </c>
      <c r="L12" s="78">
        <v>0</v>
      </c>
      <c r="M12" s="87">
        <f t="shared" si="3"/>
        <v>0</v>
      </c>
      <c r="N12" s="87">
        <v>0</v>
      </c>
      <c r="O12" s="78">
        <v>0</v>
      </c>
      <c r="P12" s="79">
        <f t="shared" si="4"/>
        <v>0</v>
      </c>
      <c r="Q12" s="87">
        <f t="shared" si="5"/>
        <v>0</v>
      </c>
      <c r="R12" s="87">
        <v>0</v>
      </c>
      <c r="S12" s="78">
        <v>0</v>
      </c>
      <c r="T12" s="87">
        <f t="shared" si="6"/>
        <v>0</v>
      </c>
      <c r="U12" s="87">
        <v>0</v>
      </c>
      <c r="V12" s="87">
        <v>0</v>
      </c>
      <c r="W12" s="87">
        <f t="shared" si="7"/>
        <v>0</v>
      </c>
      <c r="X12" s="87">
        <v>0</v>
      </c>
      <c r="Y12" s="78">
        <v>0</v>
      </c>
      <c r="Z12" s="79">
        <f t="shared" si="8"/>
        <v>0</v>
      </c>
      <c r="AA12" s="87">
        <f t="shared" si="9"/>
        <v>0</v>
      </c>
      <c r="AB12" s="87">
        <v>0</v>
      </c>
      <c r="AC12" s="78">
        <v>0</v>
      </c>
      <c r="AD12" s="87">
        <f t="shared" si="10"/>
        <v>0</v>
      </c>
      <c r="AE12" s="87">
        <v>0</v>
      </c>
      <c r="AF12" s="78">
        <v>0</v>
      </c>
      <c r="AG12" s="87">
        <f t="shared" si="11"/>
        <v>0</v>
      </c>
      <c r="AH12" s="87">
        <v>0</v>
      </c>
      <c r="AI12" s="78">
        <v>0</v>
      </c>
      <c r="AJ12" s="87">
        <f t="shared" si="12"/>
        <v>0</v>
      </c>
      <c r="AK12" s="87">
        <v>0</v>
      </c>
      <c r="AL12" s="78">
        <v>0</v>
      </c>
      <c r="AM12" s="87">
        <f t="shared" si="13"/>
        <v>0</v>
      </c>
      <c r="AN12" s="87">
        <v>0</v>
      </c>
      <c r="AO12" s="78">
        <v>0</v>
      </c>
    </row>
    <row r="13" spans="1:41" ht="19.5" customHeight="1">
      <c r="A13" s="67" t="s">
        <v>184</v>
      </c>
      <c r="B13" s="67" t="s">
        <v>85</v>
      </c>
      <c r="C13" s="67" t="s">
        <v>87</v>
      </c>
      <c r="D13" s="67" t="s">
        <v>187</v>
      </c>
      <c r="E13" s="87">
        <f t="shared" si="0"/>
        <v>584.26</v>
      </c>
      <c r="F13" s="87">
        <f t="shared" si="1"/>
        <v>584.26</v>
      </c>
      <c r="G13" s="87">
        <f t="shared" si="14"/>
        <v>584.26</v>
      </c>
      <c r="H13" s="87">
        <v>584.26</v>
      </c>
      <c r="I13" s="78">
        <v>0</v>
      </c>
      <c r="J13" s="87">
        <f t="shared" si="2"/>
        <v>0</v>
      </c>
      <c r="K13" s="87">
        <v>0</v>
      </c>
      <c r="L13" s="78">
        <v>0</v>
      </c>
      <c r="M13" s="87">
        <f t="shared" si="3"/>
        <v>0</v>
      </c>
      <c r="N13" s="87">
        <v>0</v>
      </c>
      <c r="O13" s="78">
        <v>0</v>
      </c>
      <c r="P13" s="79">
        <f t="shared" si="4"/>
        <v>0</v>
      </c>
      <c r="Q13" s="87">
        <f t="shared" si="5"/>
        <v>0</v>
      </c>
      <c r="R13" s="87">
        <v>0</v>
      </c>
      <c r="S13" s="78">
        <v>0</v>
      </c>
      <c r="T13" s="87">
        <f t="shared" si="6"/>
        <v>0</v>
      </c>
      <c r="U13" s="87">
        <v>0</v>
      </c>
      <c r="V13" s="87">
        <v>0</v>
      </c>
      <c r="W13" s="87">
        <f t="shared" si="7"/>
        <v>0</v>
      </c>
      <c r="X13" s="87">
        <v>0</v>
      </c>
      <c r="Y13" s="78">
        <v>0</v>
      </c>
      <c r="Z13" s="79">
        <f t="shared" si="8"/>
        <v>0</v>
      </c>
      <c r="AA13" s="87">
        <f t="shared" si="9"/>
        <v>0</v>
      </c>
      <c r="AB13" s="87">
        <v>0</v>
      </c>
      <c r="AC13" s="78">
        <v>0</v>
      </c>
      <c r="AD13" s="87">
        <f t="shared" si="10"/>
        <v>0</v>
      </c>
      <c r="AE13" s="87">
        <v>0</v>
      </c>
      <c r="AF13" s="78">
        <v>0</v>
      </c>
      <c r="AG13" s="87">
        <f t="shared" si="11"/>
        <v>0</v>
      </c>
      <c r="AH13" s="87">
        <v>0</v>
      </c>
      <c r="AI13" s="78">
        <v>0</v>
      </c>
      <c r="AJ13" s="87">
        <f t="shared" si="12"/>
        <v>0</v>
      </c>
      <c r="AK13" s="87">
        <v>0</v>
      </c>
      <c r="AL13" s="78">
        <v>0</v>
      </c>
      <c r="AM13" s="87">
        <f t="shared" si="13"/>
        <v>0</v>
      </c>
      <c r="AN13" s="87">
        <v>0</v>
      </c>
      <c r="AO13" s="78">
        <v>0</v>
      </c>
    </row>
    <row r="14" spans="1:41" ht="19.5" customHeight="1">
      <c r="A14" s="67" t="s">
        <v>184</v>
      </c>
      <c r="B14" s="67" t="s">
        <v>86</v>
      </c>
      <c r="C14" s="67" t="s">
        <v>87</v>
      </c>
      <c r="D14" s="67" t="s">
        <v>188</v>
      </c>
      <c r="E14" s="87">
        <f t="shared" si="0"/>
        <v>49.85</v>
      </c>
      <c r="F14" s="87">
        <f t="shared" si="1"/>
        <v>49.85</v>
      </c>
      <c r="G14" s="87">
        <f t="shared" si="14"/>
        <v>49.85</v>
      </c>
      <c r="H14" s="87">
        <v>49.85</v>
      </c>
      <c r="I14" s="78">
        <v>0</v>
      </c>
      <c r="J14" s="87">
        <f t="shared" si="2"/>
        <v>0</v>
      </c>
      <c r="K14" s="87">
        <v>0</v>
      </c>
      <c r="L14" s="78">
        <v>0</v>
      </c>
      <c r="M14" s="87">
        <f t="shared" si="3"/>
        <v>0</v>
      </c>
      <c r="N14" s="87">
        <v>0</v>
      </c>
      <c r="O14" s="78">
        <v>0</v>
      </c>
      <c r="P14" s="79">
        <f t="shared" si="4"/>
        <v>0</v>
      </c>
      <c r="Q14" s="87">
        <f t="shared" si="5"/>
        <v>0</v>
      </c>
      <c r="R14" s="87">
        <v>0</v>
      </c>
      <c r="S14" s="78">
        <v>0</v>
      </c>
      <c r="T14" s="87">
        <f t="shared" si="6"/>
        <v>0</v>
      </c>
      <c r="U14" s="87">
        <v>0</v>
      </c>
      <c r="V14" s="87">
        <v>0</v>
      </c>
      <c r="W14" s="87">
        <f t="shared" si="7"/>
        <v>0</v>
      </c>
      <c r="X14" s="87">
        <v>0</v>
      </c>
      <c r="Y14" s="78">
        <v>0</v>
      </c>
      <c r="Z14" s="79">
        <f t="shared" si="8"/>
        <v>0</v>
      </c>
      <c r="AA14" s="87">
        <f t="shared" si="9"/>
        <v>0</v>
      </c>
      <c r="AB14" s="87">
        <v>0</v>
      </c>
      <c r="AC14" s="78">
        <v>0</v>
      </c>
      <c r="AD14" s="87">
        <f t="shared" si="10"/>
        <v>0</v>
      </c>
      <c r="AE14" s="87">
        <v>0</v>
      </c>
      <c r="AF14" s="78">
        <v>0</v>
      </c>
      <c r="AG14" s="87">
        <f t="shared" si="11"/>
        <v>0</v>
      </c>
      <c r="AH14" s="87">
        <v>0</v>
      </c>
      <c r="AI14" s="78">
        <v>0</v>
      </c>
      <c r="AJ14" s="87">
        <f t="shared" si="12"/>
        <v>0</v>
      </c>
      <c r="AK14" s="87">
        <v>0</v>
      </c>
      <c r="AL14" s="78">
        <v>0</v>
      </c>
      <c r="AM14" s="87">
        <f t="shared" si="13"/>
        <v>0</v>
      </c>
      <c r="AN14" s="87">
        <v>0</v>
      </c>
      <c r="AO14" s="78">
        <v>0</v>
      </c>
    </row>
    <row r="15" spans="1:41" ht="19.5" customHeight="1">
      <c r="A15" s="67" t="s">
        <v>38</v>
      </c>
      <c r="B15" s="67" t="s">
        <v>38</v>
      </c>
      <c r="C15" s="67" t="s">
        <v>38</v>
      </c>
      <c r="D15" s="67" t="s">
        <v>189</v>
      </c>
      <c r="E15" s="87">
        <f t="shared" si="0"/>
        <v>6503.89</v>
      </c>
      <c r="F15" s="87">
        <f t="shared" si="1"/>
        <v>6459.89</v>
      </c>
      <c r="G15" s="87">
        <f t="shared" si="14"/>
        <v>6459.89</v>
      </c>
      <c r="H15" s="87">
        <f>SUM(H16:H23)</f>
        <v>4345.5</v>
      </c>
      <c r="I15" s="78">
        <f>SUM(I16:I23)</f>
        <v>2114.3900000000003</v>
      </c>
      <c r="J15" s="87">
        <f t="shared" si="2"/>
        <v>0</v>
      </c>
      <c r="K15" s="87">
        <v>0</v>
      </c>
      <c r="L15" s="78">
        <v>0</v>
      </c>
      <c r="M15" s="87">
        <f t="shared" si="3"/>
        <v>0</v>
      </c>
      <c r="N15" s="87">
        <v>0</v>
      </c>
      <c r="O15" s="78">
        <v>0</v>
      </c>
      <c r="P15" s="79">
        <f t="shared" si="4"/>
        <v>0</v>
      </c>
      <c r="Q15" s="87">
        <f t="shared" si="5"/>
        <v>0</v>
      </c>
      <c r="R15" s="87">
        <v>0</v>
      </c>
      <c r="S15" s="78">
        <v>0</v>
      </c>
      <c r="T15" s="87">
        <f t="shared" si="6"/>
        <v>0</v>
      </c>
      <c r="U15" s="87">
        <v>0</v>
      </c>
      <c r="V15" s="87">
        <v>0</v>
      </c>
      <c r="W15" s="87">
        <f t="shared" si="7"/>
        <v>0</v>
      </c>
      <c r="X15" s="87">
        <v>0</v>
      </c>
      <c r="Y15" s="78">
        <v>0</v>
      </c>
      <c r="Z15" s="79">
        <f t="shared" si="8"/>
        <v>44</v>
      </c>
      <c r="AA15" s="87">
        <f t="shared" si="9"/>
        <v>44</v>
      </c>
      <c r="AB15" s="87">
        <v>0</v>
      </c>
      <c r="AC15" s="78">
        <v>44</v>
      </c>
      <c r="AD15" s="87">
        <f t="shared" si="10"/>
        <v>0</v>
      </c>
      <c r="AE15" s="87">
        <v>0</v>
      </c>
      <c r="AF15" s="78">
        <v>0</v>
      </c>
      <c r="AG15" s="87">
        <f t="shared" si="11"/>
        <v>0</v>
      </c>
      <c r="AH15" s="87">
        <v>0</v>
      </c>
      <c r="AI15" s="78">
        <v>0</v>
      </c>
      <c r="AJ15" s="87">
        <f t="shared" si="12"/>
        <v>0</v>
      </c>
      <c r="AK15" s="87">
        <v>0</v>
      </c>
      <c r="AL15" s="78">
        <v>0</v>
      </c>
      <c r="AM15" s="87">
        <f t="shared" si="13"/>
        <v>0</v>
      </c>
      <c r="AN15" s="87">
        <v>0</v>
      </c>
      <c r="AO15" s="78">
        <v>0</v>
      </c>
    </row>
    <row r="16" spans="1:41" ht="19.5" customHeight="1">
      <c r="A16" s="67" t="s">
        <v>190</v>
      </c>
      <c r="B16" s="67" t="s">
        <v>90</v>
      </c>
      <c r="C16" s="67" t="s">
        <v>87</v>
      </c>
      <c r="D16" s="67" t="s">
        <v>191</v>
      </c>
      <c r="E16" s="87">
        <f t="shared" si="0"/>
        <v>4221.45</v>
      </c>
      <c r="F16" s="87">
        <f t="shared" si="1"/>
        <v>4221.45</v>
      </c>
      <c r="G16" s="87">
        <f t="shared" si="14"/>
        <v>4221.45</v>
      </c>
      <c r="H16" s="87">
        <v>2639.06</v>
      </c>
      <c r="I16" s="78">
        <v>1582.39</v>
      </c>
      <c r="J16" s="87">
        <f t="shared" si="2"/>
        <v>0</v>
      </c>
      <c r="K16" s="87">
        <v>0</v>
      </c>
      <c r="L16" s="78">
        <v>0</v>
      </c>
      <c r="M16" s="87">
        <f t="shared" si="3"/>
        <v>0</v>
      </c>
      <c r="N16" s="87">
        <v>0</v>
      </c>
      <c r="O16" s="78">
        <v>0</v>
      </c>
      <c r="P16" s="79">
        <f t="shared" si="4"/>
        <v>0</v>
      </c>
      <c r="Q16" s="87">
        <f t="shared" si="5"/>
        <v>0</v>
      </c>
      <c r="R16" s="87">
        <v>0</v>
      </c>
      <c r="S16" s="78">
        <v>0</v>
      </c>
      <c r="T16" s="87">
        <f t="shared" si="6"/>
        <v>0</v>
      </c>
      <c r="U16" s="87">
        <v>0</v>
      </c>
      <c r="V16" s="87">
        <v>0</v>
      </c>
      <c r="W16" s="87">
        <f t="shared" si="7"/>
        <v>0</v>
      </c>
      <c r="X16" s="87">
        <v>0</v>
      </c>
      <c r="Y16" s="78">
        <v>0</v>
      </c>
      <c r="Z16" s="79">
        <f t="shared" si="8"/>
        <v>0</v>
      </c>
      <c r="AA16" s="87">
        <f t="shared" si="9"/>
        <v>0</v>
      </c>
      <c r="AB16" s="87">
        <v>0</v>
      </c>
      <c r="AC16" s="78">
        <v>0</v>
      </c>
      <c r="AD16" s="87">
        <f t="shared" si="10"/>
        <v>0</v>
      </c>
      <c r="AE16" s="87">
        <v>0</v>
      </c>
      <c r="AF16" s="78">
        <v>0</v>
      </c>
      <c r="AG16" s="87">
        <f t="shared" si="11"/>
        <v>0</v>
      </c>
      <c r="AH16" s="87">
        <v>0</v>
      </c>
      <c r="AI16" s="78">
        <v>0</v>
      </c>
      <c r="AJ16" s="87">
        <f t="shared" si="12"/>
        <v>0</v>
      </c>
      <c r="AK16" s="87">
        <v>0</v>
      </c>
      <c r="AL16" s="78">
        <v>0</v>
      </c>
      <c r="AM16" s="87">
        <f t="shared" si="13"/>
        <v>0</v>
      </c>
      <c r="AN16" s="87">
        <v>0</v>
      </c>
      <c r="AO16" s="78">
        <v>0</v>
      </c>
    </row>
    <row r="17" spans="1:41" ht="19.5" customHeight="1">
      <c r="A17" s="67" t="s">
        <v>190</v>
      </c>
      <c r="B17" s="67" t="s">
        <v>92</v>
      </c>
      <c r="C17" s="67" t="s">
        <v>87</v>
      </c>
      <c r="D17" s="67" t="s">
        <v>192</v>
      </c>
      <c r="E17" s="87">
        <f t="shared" si="0"/>
        <v>78</v>
      </c>
      <c r="F17" s="87">
        <f t="shared" si="1"/>
        <v>78</v>
      </c>
      <c r="G17" s="87">
        <f t="shared" si="14"/>
        <v>78</v>
      </c>
      <c r="H17" s="87">
        <v>78</v>
      </c>
      <c r="I17" s="78">
        <v>0</v>
      </c>
      <c r="J17" s="87">
        <f t="shared" si="2"/>
        <v>0</v>
      </c>
      <c r="K17" s="87">
        <v>0</v>
      </c>
      <c r="L17" s="78">
        <v>0</v>
      </c>
      <c r="M17" s="87">
        <f t="shared" si="3"/>
        <v>0</v>
      </c>
      <c r="N17" s="87">
        <v>0</v>
      </c>
      <c r="O17" s="78">
        <v>0</v>
      </c>
      <c r="P17" s="79">
        <f t="shared" si="4"/>
        <v>0</v>
      </c>
      <c r="Q17" s="87">
        <f t="shared" si="5"/>
        <v>0</v>
      </c>
      <c r="R17" s="87">
        <v>0</v>
      </c>
      <c r="S17" s="78">
        <v>0</v>
      </c>
      <c r="T17" s="87">
        <f t="shared" si="6"/>
        <v>0</v>
      </c>
      <c r="U17" s="87">
        <v>0</v>
      </c>
      <c r="V17" s="87">
        <v>0</v>
      </c>
      <c r="W17" s="87">
        <f t="shared" si="7"/>
        <v>0</v>
      </c>
      <c r="X17" s="87">
        <v>0</v>
      </c>
      <c r="Y17" s="78">
        <v>0</v>
      </c>
      <c r="Z17" s="79">
        <f t="shared" si="8"/>
        <v>0</v>
      </c>
      <c r="AA17" s="87">
        <f t="shared" si="9"/>
        <v>0</v>
      </c>
      <c r="AB17" s="87">
        <v>0</v>
      </c>
      <c r="AC17" s="78">
        <v>0</v>
      </c>
      <c r="AD17" s="87">
        <f t="shared" si="10"/>
        <v>0</v>
      </c>
      <c r="AE17" s="87">
        <v>0</v>
      </c>
      <c r="AF17" s="78">
        <v>0</v>
      </c>
      <c r="AG17" s="87">
        <f t="shared" si="11"/>
        <v>0</v>
      </c>
      <c r="AH17" s="87">
        <v>0</v>
      </c>
      <c r="AI17" s="78">
        <v>0</v>
      </c>
      <c r="AJ17" s="87">
        <f t="shared" si="12"/>
        <v>0</v>
      </c>
      <c r="AK17" s="87">
        <v>0</v>
      </c>
      <c r="AL17" s="78">
        <v>0</v>
      </c>
      <c r="AM17" s="87">
        <f t="shared" si="13"/>
        <v>0</v>
      </c>
      <c r="AN17" s="87">
        <v>0</v>
      </c>
      <c r="AO17" s="78">
        <v>0</v>
      </c>
    </row>
    <row r="18" spans="1:41" ht="19.5" customHeight="1">
      <c r="A18" s="67" t="s">
        <v>190</v>
      </c>
      <c r="B18" s="67" t="s">
        <v>85</v>
      </c>
      <c r="C18" s="67" t="s">
        <v>87</v>
      </c>
      <c r="D18" s="67" t="s">
        <v>193</v>
      </c>
      <c r="E18" s="87">
        <f t="shared" si="0"/>
        <v>220</v>
      </c>
      <c r="F18" s="87">
        <f t="shared" si="1"/>
        <v>220</v>
      </c>
      <c r="G18" s="87">
        <f t="shared" si="14"/>
        <v>220</v>
      </c>
      <c r="H18" s="87">
        <v>220</v>
      </c>
      <c r="I18" s="78">
        <v>0</v>
      </c>
      <c r="J18" s="87">
        <f t="shared" si="2"/>
        <v>0</v>
      </c>
      <c r="K18" s="87">
        <v>0</v>
      </c>
      <c r="L18" s="78">
        <v>0</v>
      </c>
      <c r="M18" s="87">
        <f t="shared" si="3"/>
        <v>0</v>
      </c>
      <c r="N18" s="87">
        <v>0</v>
      </c>
      <c r="O18" s="78">
        <v>0</v>
      </c>
      <c r="P18" s="79">
        <f t="shared" si="4"/>
        <v>0</v>
      </c>
      <c r="Q18" s="87">
        <f t="shared" si="5"/>
        <v>0</v>
      </c>
      <c r="R18" s="87">
        <v>0</v>
      </c>
      <c r="S18" s="78">
        <v>0</v>
      </c>
      <c r="T18" s="87">
        <f t="shared" si="6"/>
        <v>0</v>
      </c>
      <c r="U18" s="87">
        <v>0</v>
      </c>
      <c r="V18" s="87">
        <v>0</v>
      </c>
      <c r="W18" s="87">
        <f t="shared" si="7"/>
        <v>0</v>
      </c>
      <c r="X18" s="87">
        <v>0</v>
      </c>
      <c r="Y18" s="78">
        <v>0</v>
      </c>
      <c r="Z18" s="79">
        <f t="shared" si="8"/>
        <v>0</v>
      </c>
      <c r="AA18" s="87">
        <f t="shared" si="9"/>
        <v>0</v>
      </c>
      <c r="AB18" s="87">
        <v>0</v>
      </c>
      <c r="AC18" s="78">
        <v>0</v>
      </c>
      <c r="AD18" s="87">
        <f t="shared" si="10"/>
        <v>0</v>
      </c>
      <c r="AE18" s="87">
        <v>0</v>
      </c>
      <c r="AF18" s="78">
        <v>0</v>
      </c>
      <c r="AG18" s="87">
        <f t="shared" si="11"/>
        <v>0</v>
      </c>
      <c r="AH18" s="87">
        <v>0</v>
      </c>
      <c r="AI18" s="78">
        <v>0</v>
      </c>
      <c r="AJ18" s="87">
        <f t="shared" si="12"/>
        <v>0</v>
      </c>
      <c r="AK18" s="87">
        <v>0</v>
      </c>
      <c r="AL18" s="78">
        <v>0</v>
      </c>
      <c r="AM18" s="87">
        <f t="shared" si="13"/>
        <v>0</v>
      </c>
      <c r="AN18" s="87">
        <v>0</v>
      </c>
      <c r="AO18" s="78">
        <v>0</v>
      </c>
    </row>
    <row r="19" spans="1:41" ht="19.5" customHeight="1">
      <c r="A19" s="67" t="s">
        <v>190</v>
      </c>
      <c r="B19" s="67" t="s">
        <v>98</v>
      </c>
      <c r="C19" s="67" t="s">
        <v>87</v>
      </c>
      <c r="D19" s="67" t="s">
        <v>194</v>
      </c>
      <c r="E19" s="87">
        <f t="shared" si="0"/>
        <v>591</v>
      </c>
      <c r="F19" s="87">
        <f t="shared" si="1"/>
        <v>547</v>
      </c>
      <c r="G19" s="87">
        <f t="shared" si="14"/>
        <v>547</v>
      </c>
      <c r="H19" s="87">
        <v>20</v>
      </c>
      <c r="I19" s="78">
        <v>527</v>
      </c>
      <c r="J19" s="87">
        <f t="shared" si="2"/>
        <v>0</v>
      </c>
      <c r="K19" s="87">
        <v>0</v>
      </c>
      <c r="L19" s="78">
        <v>0</v>
      </c>
      <c r="M19" s="87">
        <f t="shared" si="3"/>
        <v>0</v>
      </c>
      <c r="N19" s="87">
        <v>0</v>
      </c>
      <c r="O19" s="78">
        <v>0</v>
      </c>
      <c r="P19" s="79">
        <f t="shared" si="4"/>
        <v>0</v>
      </c>
      <c r="Q19" s="87">
        <f t="shared" si="5"/>
        <v>0</v>
      </c>
      <c r="R19" s="87">
        <v>0</v>
      </c>
      <c r="S19" s="78">
        <v>0</v>
      </c>
      <c r="T19" s="87">
        <f t="shared" si="6"/>
        <v>0</v>
      </c>
      <c r="U19" s="87">
        <v>0</v>
      </c>
      <c r="V19" s="87">
        <v>0</v>
      </c>
      <c r="W19" s="87">
        <f t="shared" si="7"/>
        <v>0</v>
      </c>
      <c r="X19" s="87">
        <v>0</v>
      </c>
      <c r="Y19" s="78">
        <v>0</v>
      </c>
      <c r="Z19" s="79">
        <f t="shared" si="8"/>
        <v>44</v>
      </c>
      <c r="AA19" s="87">
        <f t="shared" si="9"/>
        <v>44</v>
      </c>
      <c r="AB19" s="87">
        <v>0</v>
      </c>
      <c r="AC19" s="78">
        <v>44</v>
      </c>
      <c r="AD19" s="87">
        <f t="shared" si="10"/>
        <v>0</v>
      </c>
      <c r="AE19" s="87">
        <v>0</v>
      </c>
      <c r="AF19" s="78">
        <v>0</v>
      </c>
      <c r="AG19" s="87">
        <f t="shared" si="11"/>
        <v>0</v>
      </c>
      <c r="AH19" s="87">
        <v>0</v>
      </c>
      <c r="AI19" s="78">
        <v>0</v>
      </c>
      <c r="AJ19" s="87">
        <f t="shared" si="12"/>
        <v>0</v>
      </c>
      <c r="AK19" s="87">
        <v>0</v>
      </c>
      <c r="AL19" s="78">
        <v>0</v>
      </c>
      <c r="AM19" s="87">
        <f t="shared" si="13"/>
        <v>0</v>
      </c>
      <c r="AN19" s="87">
        <v>0</v>
      </c>
      <c r="AO19" s="78">
        <v>0</v>
      </c>
    </row>
    <row r="20" spans="1:41" ht="19.5" customHeight="1">
      <c r="A20" s="67" t="s">
        <v>190</v>
      </c>
      <c r="B20" s="67" t="s">
        <v>118</v>
      </c>
      <c r="C20" s="67" t="s">
        <v>87</v>
      </c>
      <c r="D20" s="67" t="s">
        <v>195</v>
      </c>
      <c r="E20" s="87">
        <f t="shared" si="0"/>
        <v>17</v>
      </c>
      <c r="F20" s="87">
        <f t="shared" si="1"/>
        <v>17</v>
      </c>
      <c r="G20" s="87">
        <f t="shared" si="14"/>
        <v>17</v>
      </c>
      <c r="H20" s="87">
        <v>17</v>
      </c>
      <c r="I20" s="78">
        <v>0</v>
      </c>
      <c r="J20" s="87">
        <f t="shared" si="2"/>
        <v>0</v>
      </c>
      <c r="K20" s="87">
        <v>0</v>
      </c>
      <c r="L20" s="78">
        <v>0</v>
      </c>
      <c r="M20" s="87">
        <f t="shared" si="3"/>
        <v>0</v>
      </c>
      <c r="N20" s="87">
        <v>0</v>
      </c>
      <c r="O20" s="78">
        <v>0</v>
      </c>
      <c r="P20" s="79">
        <f t="shared" si="4"/>
        <v>0</v>
      </c>
      <c r="Q20" s="87">
        <f t="shared" si="5"/>
        <v>0</v>
      </c>
      <c r="R20" s="87">
        <v>0</v>
      </c>
      <c r="S20" s="78">
        <v>0</v>
      </c>
      <c r="T20" s="87">
        <f t="shared" si="6"/>
        <v>0</v>
      </c>
      <c r="U20" s="87">
        <v>0</v>
      </c>
      <c r="V20" s="87">
        <v>0</v>
      </c>
      <c r="W20" s="87">
        <f t="shared" si="7"/>
        <v>0</v>
      </c>
      <c r="X20" s="87">
        <v>0</v>
      </c>
      <c r="Y20" s="78">
        <v>0</v>
      </c>
      <c r="Z20" s="79">
        <f t="shared" si="8"/>
        <v>0</v>
      </c>
      <c r="AA20" s="87">
        <f t="shared" si="9"/>
        <v>0</v>
      </c>
      <c r="AB20" s="87">
        <v>0</v>
      </c>
      <c r="AC20" s="78">
        <v>0</v>
      </c>
      <c r="AD20" s="87">
        <f t="shared" si="10"/>
        <v>0</v>
      </c>
      <c r="AE20" s="87">
        <v>0</v>
      </c>
      <c r="AF20" s="78">
        <v>0</v>
      </c>
      <c r="AG20" s="87">
        <f t="shared" si="11"/>
        <v>0</v>
      </c>
      <c r="AH20" s="87">
        <v>0</v>
      </c>
      <c r="AI20" s="78">
        <v>0</v>
      </c>
      <c r="AJ20" s="87">
        <f t="shared" si="12"/>
        <v>0</v>
      </c>
      <c r="AK20" s="87">
        <v>0</v>
      </c>
      <c r="AL20" s="78">
        <v>0</v>
      </c>
      <c r="AM20" s="87">
        <f t="shared" si="13"/>
        <v>0</v>
      </c>
      <c r="AN20" s="87">
        <v>0</v>
      </c>
      <c r="AO20" s="78">
        <v>0</v>
      </c>
    </row>
    <row r="21" spans="1:41" ht="19.5" customHeight="1">
      <c r="A21" s="67" t="s">
        <v>190</v>
      </c>
      <c r="B21" s="67" t="s">
        <v>95</v>
      </c>
      <c r="C21" s="67" t="s">
        <v>87</v>
      </c>
      <c r="D21" s="67" t="s">
        <v>196</v>
      </c>
      <c r="E21" s="87">
        <f t="shared" si="0"/>
        <v>346.67</v>
      </c>
      <c r="F21" s="87">
        <f t="shared" si="1"/>
        <v>346.67</v>
      </c>
      <c r="G21" s="87">
        <f t="shared" si="14"/>
        <v>346.67</v>
      </c>
      <c r="H21" s="87">
        <v>346.67</v>
      </c>
      <c r="I21" s="78">
        <v>0</v>
      </c>
      <c r="J21" s="87">
        <f t="shared" si="2"/>
        <v>0</v>
      </c>
      <c r="K21" s="87">
        <v>0</v>
      </c>
      <c r="L21" s="78">
        <v>0</v>
      </c>
      <c r="M21" s="87">
        <f t="shared" si="3"/>
        <v>0</v>
      </c>
      <c r="N21" s="87">
        <v>0</v>
      </c>
      <c r="O21" s="78">
        <v>0</v>
      </c>
      <c r="P21" s="79">
        <f t="shared" si="4"/>
        <v>0</v>
      </c>
      <c r="Q21" s="87">
        <f t="shared" si="5"/>
        <v>0</v>
      </c>
      <c r="R21" s="87">
        <v>0</v>
      </c>
      <c r="S21" s="78">
        <v>0</v>
      </c>
      <c r="T21" s="87">
        <f t="shared" si="6"/>
        <v>0</v>
      </c>
      <c r="U21" s="87">
        <v>0</v>
      </c>
      <c r="V21" s="87">
        <v>0</v>
      </c>
      <c r="W21" s="87">
        <f t="shared" si="7"/>
        <v>0</v>
      </c>
      <c r="X21" s="87">
        <v>0</v>
      </c>
      <c r="Y21" s="78">
        <v>0</v>
      </c>
      <c r="Z21" s="79">
        <f t="shared" si="8"/>
        <v>0</v>
      </c>
      <c r="AA21" s="87">
        <f t="shared" si="9"/>
        <v>0</v>
      </c>
      <c r="AB21" s="87">
        <v>0</v>
      </c>
      <c r="AC21" s="78">
        <v>0</v>
      </c>
      <c r="AD21" s="87">
        <f t="shared" si="10"/>
        <v>0</v>
      </c>
      <c r="AE21" s="87">
        <v>0</v>
      </c>
      <c r="AF21" s="78">
        <v>0</v>
      </c>
      <c r="AG21" s="87">
        <f t="shared" si="11"/>
        <v>0</v>
      </c>
      <c r="AH21" s="87">
        <v>0</v>
      </c>
      <c r="AI21" s="78">
        <v>0</v>
      </c>
      <c r="AJ21" s="87">
        <f t="shared" si="12"/>
        <v>0</v>
      </c>
      <c r="AK21" s="87">
        <v>0</v>
      </c>
      <c r="AL21" s="78">
        <v>0</v>
      </c>
      <c r="AM21" s="87">
        <f t="shared" si="13"/>
        <v>0</v>
      </c>
      <c r="AN21" s="87">
        <v>0</v>
      </c>
      <c r="AO21" s="78">
        <v>0</v>
      </c>
    </row>
    <row r="22" spans="1:41" ht="19.5" customHeight="1">
      <c r="A22" s="67" t="s">
        <v>190</v>
      </c>
      <c r="B22" s="67" t="s">
        <v>197</v>
      </c>
      <c r="C22" s="67" t="s">
        <v>87</v>
      </c>
      <c r="D22" s="67" t="s">
        <v>198</v>
      </c>
      <c r="E22" s="87">
        <f t="shared" si="0"/>
        <v>475</v>
      </c>
      <c r="F22" s="87">
        <f t="shared" si="1"/>
        <v>475</v>
      </c>
      <c r="G22" s="87">
        <f t="shared" si="14"/>
        <v>475</v>
      </c>
      <c r="H22" s="87">
        <v>475</v>
      </c>
      <c r="I22" s="78">
        <v>0</v>
      </c>
      <c r="J22" s="87">
        <f t="shared" si="2"/>
        <v>0</v>
      </c>
      <c r="K22" s="87">
        <v>0</v>
      </c>
      <c r="L22" s="78">
        <v>0</v>
      </c>
      <c r="M22" s="87">
        <f t="shared" si="3"/>
        <v>0</v>
      </c>
      <c r="N22" s="87">
        <v>0</v>
      </c>
      <c r="O22" s="78">
        <v>0</v>
      </c>
      <c r="P22" s="79">
        <f t="shared" si="4"/>
        <v>0</v>
      </c>
      <c r="Q22" s="87">
        <f t="shared" si="5"/>
        <v>0</v>
      </c>
      <c r="R22" s="87">
        <v>0</v>
      </c>
      <c r="S22" s="78">
        <v>0</v>
      </c>
      <c r="T22" s="87">
        <f t="shared" si="6"/>
        <v>0</v>
      </c>
      <c r="U22" s="87">
        <v>0</v>
      </c>
      <c r="V22" s="87">
        <v>0</v>
      </c>
      <c r="W22" s="87">
        <f t="shared" si="7"/>
        <v>0</v>
      </c>
      <c r="X22" s="87">
        <v>0</v>
      </c>
      <c r="Y22" s="78">
        <v>0</v>
      </c>
      <c r="Z22" s="79">
        <f t="shared" si="8"/>
        <v>0</v>
      </c>
      <c r="AA22" s="87">
        <f t="shared" si="9"/>
        <v>0</v>
      </c>
      <c r="AB22" s="87">
        <v>0</v>
      </c>
      <c r="AC22" s="78">
        <v>0</v>
      </c>
      <c r="AD22" s="87">
        <f t="shared" si="10"/>
        <v>0</v>
      </c>
      <c r="AE22" s="87">
        <v>0</v>
      </c>
      <c r="AF22" s="78">
        <v>0</v>
      </c>
      <c r="AG22" s="87">
        <f t="shared" si="11"/>
        <v>0</v>
      </c>
      <c r="AH22" s="87">
        <v>0</v>
      </c>
      <c r="AI22" s="78">
        <v>0</v>
      </c>
      <c r="AJ22" s="87">
        <f t="shared" si="12"/>
        <v>0</v>
      </c>
      <c r="AK22" s="87">
        <v>0</v>
      </c>
      <c r="AL22" s="78">
        <v>0</v>
      </c>
      <c r="AM22" s="87">
        <f t="shared" si="13"/>
        <v>0</v>
      </c>
      <c r="AN22" s="87">
        <v>0</v>
      </c>
      <c r="AO22" s="78">
        <v>0</v>
      </c>
    </row>
    <row r="23" spans="1:41" ht="19.5" customHeight="1">
      <c r="A23" s="67" t="s">
        <v>190</v>
      </c>
      <c r="B23" s="67" t="s">
        <v>86</v>
      </c>
      <c r="C23" s="67" t="s">
        <v>87</v>
      </c>
      <c r="D23" s="67" t="s">
        <v>199</v>
      </c>
      <c r="E23" s="87">
        <f t="shared" si="0"/>
        <v>554.77</v>
      </c>
      <c r="F23" s="87">
        <f t="shared" si="1"/>
        <v>554.77</v>
      </c>
      <c r="G23" s="87">
        <f t="shared" si="14"/>
        <v>554.77</v>
      </c>
      <c r="H23" s="87">
        <v>549.77</v>
      </c>
      <c r="I23" s="78">
        <v>5</v>
      </c>
      <c r="J23" s="87">
        <f t="shared" si="2"/>
        <v>0</v>
      </c>
      <c r="K23" s="87">
        <v>0</v>
      </c>
      <c r="L23" s="78">
        <v>0</v>
      </c>
      <c r="M23" s="87">
        <f t="shared" si="3"/>
        <v>0</v>
      </c>
      <c r="N23" s="87">
        <v>0</v>
      </c>
      <c r="O23" s="78">
        <v>0</v>
      </c>
      <c r="P23" s="79">
        <f t="shared" si="4"/>
        <v>0</v>
      </c>
      <c r="Q23" s="87">
        <f t="shared" si="5"/>
        <v>0</v>
      </c>
      <c r="R23" s="87">
        <v>0</v>
      </c>
      <c r="S23" s="78">
        <v>0</v>
      </c>
      <c r="T23" s="87">
        <f t="shared" si="6"/>
        <v>0</v>
      </c>
      <c r="U23" s="87">
        <v>0</v>
      </c>
      <c r="V23" s="87">
        <v>0</v>
      </c>
      <c r="W23" s="87">
        <f t="shared" si="7"/>
        <v>0</v>
      </c>
      <c r="X23" s="87">
        <v>0</v>
      </c>
      <c r="Y23" s="78">
        <v>0</v>
      </c>
      <c r="Z23" s="79">
        <f t="shared" si="8"/>
        <v>0</v>
      </c>
      <c r="AA23" s="87">
        <f t="shared" si="9"/>
        <v>0</v>
      </c>
      <c r="AB23" s="87">
        <v>0</v>
      </c>
      <c r="AC23" s="78">
        <v>0</v>
      </c>
      <c r="AD23" s="87">
        <f t="shared" si="10"/>
        <v>0</v>
      </c>
      <c r="AE23" s="87">
        <v>0</v>
      </c>
      <c r="AF23" s="78">
        <v>0</v>
      </c>
      <c r="AG23" s="87">
        <f t="shared" si="11"/>
        <v>0</v>
      </c>
      <c r="AH23" s="87">
        <v>0</v>
      </c>
      <c r="AI23" s="78">
        <v>0</v>
      </c>
      <c r="AJ23" s="87">
        <f t="shared" si="12"/>
        <v>0</v>
      </c>
      <c r="AK23" s="87">
        <v>0</v>
      </c>
      <c r="AL23" s="78">
        <v>0</v>
      </c>
      <c r="AM23" s="87">
        <f t="shared" si="13"/>
        <v>0</v>
      </c>
      <c r="AN23" s="87">
        <v>0</v>
      </c>
      <c r="AO23" s="78">
        <v>0</v>
      </c>
    </row>
    <row r="24" spans="1:41" ht="19.5" customHeight="1">
      <c r="A24" s="67" t="s">
        <v>38</v>
      </c>
      <c r="B24" s="67" t="s">
        <v>38</v>
      </c>
      <c r="C24" s="67" t="s">
        <v>38</v>
      </c>
      <c r="D24" s="67" t="s">
        <v>200</v>
      </c>
      <c r="E24" s="87">
        <f t="shared" si="0"/>
        <v>692.31</v>
      </c>
      <c r="F24" s="87">
        <f t="shared" si="1"/>
        <v>595.31</v>
      </c>
      <c r="G24" s="87">
        <f t="shared" si="14"/>
        <v>595.31</v>
      </c>
      <c r="H24" s="87">
        <v>0</v>
      </c>
      <c r="I24" s="78">
        <f>I25+I26</f>
        <v>595.31</v>
      </c>
      <c r="J24" s="87">
        <f t="shared" si="2"/>
        <v>0</v>
      </c>
      <c r="K24" s="87">
        <v>0</v>
      </c>
      <c r="L24" s="78">
        <v>0</v>
      </c>
      <c r="M24" s="87">
        <f t="shared" si="3"/>
        <v>0</v>
      </c>
      <c r="N24" s="87">
        <v>0</v>
      </c>
      <c r="O24" s="78">
        <v>0</v>
      </c>
      <c r="P24" s="79">
        <f t="shared" si="4"/>
        <v>0</v>
      </c>
      <c r="Q24" s="87">
        <f t="shared" si="5"/>
        <v>0</v>
      </c>
      <c r="R24" s="87">
        <v>0</v>
      </c>
      <c r="S24" s="78">
        <v>0</v>
      </c>
      <c r="T24" s="87">
        <f t="shared" si="6"/>
        <v>0</v>
      </c>
      <c r="U24" s="87">
        <v>0</v>
      </c>
      <c r="V24" s="87">
        <v>0</v>
      </c>
      <c r="W24" s="87">
        <f t="shared" si="7"/>
        <v>0</v>
      </c>
      <c r="X24" s="87">
        <v>0</v>
      </c>
      <c r="Y24" s="78">
        <v>0</v>
      </c>
      <c r="Z24" s="79">
        <f t="shared" si="8"/>
        <v>97</v>
      </c>
      <c r="AA24" s="87">
        <f t="shared" si="9"/>
        <v>97</v>
      </c>
      <c r="AB24" s="87">
        <v>0</v>
      </c>
      <c r="AC24" s="78">
        <v>97</v>
      </c>
      <c r="AD24" s="87">
        <f t="shared" si="10"/>
        <v>0</v>
      </c>
      <c r="AE24" s="87">
        <v>0</v>
      </c>
      <c r="AF24" s="78">
        <v>0</v>
      </c>
      <c r="AG24" s="87">
        <f t="shared" si="11"/>
        <v>0</v>
      </c>
      <c r="AH24" s="87">
        <v>0</v>
      </c>
      <c r="AI24" s="78">
        <v>0</v>
      </c>
      <c r="AJ24" s="87">
        <f t="shared" si="12"/>
        <v>0</v>
      </c>
      <c r="AK24" s="87">
        <v>0</v>
      </c>
      <c r="AL24" s="78">
        <v>0</v>
      </c>
      <c r="AM24" s="87">
        <f t="shared" si="13"/>
        <v>0</v>
      </c>
      <c r="AN24" s="87">
        <v>0</v>
      </c>
      <c r="AO24" s="78">
        <v>0</v>
      </c>
    </row>
    <row r="25" spans="1:41" ht="19.5" customHeight="1">
      <c r="A25" s="67" t="s">
        <v>201</v>
      </c>
      <c r="B25" s="67" t="s">
        <v>85</v>
      </c>
      <c r="C25" s="67" t="s">
        <v>87</v>
      </c>
      <c r="D25" s="67" t="s">
        <v>202</v>
      </c>
      <c r="E25" s="87">
        <f t="shared" si="0"/>
        <v>36</v>
      </c>
      <c r="F25" s="87">
        <f t="shared" si="1"/>
        <v>36</v>
      </c>
      <c r="G25" s="87">
        <f t="shared" si="14"/>
        <v>36</v>
      </c>
      <c r="H25" s="87">
        <v>0</v>
      </c>
      <c r="I25" s="78">
        <v>36</v>
      </c>
      <c r="J25" s="87">
        <f t="shared" si="2"/>
        <v>0</v>
      </c>
      <c r="K25" s="87">
        <v>0</v>
      </c>
      <c r="L25" s="78">
        <v>0</v>
      </c>
      <c r="M25" s="87">
        <f t="shared" si="3"/>
        <v>0</v>
      </c>
      <c r="N25" s="87">
        <v>0</v>
      </c>
      <c r="O25" s="78">
        <v>0</v>
      </c>
      <c r="P25" s="79">
        <f t="shared" si="4"/>
        <v>0</v>
      </c>
      <c r="Q25" s="87">
        <f t="shared" si="5"/>
        <v>0</v>
      </c>
      <c r="R25" s="87">
        <v>0</v>
      </c>
      <c r="S25" s="78">
        <v>0</v>
      </c>
      <c r="T25" s="87">
        <f t="shared" si="6"/>
        <v>0</v>
      </c>
      <c r="U25" s="87">
        <v>0</v>
      </c>
      <c r="V25" s="87">
        <v>0</v>
      </c>
      <c r="W25" s="87">
        <f t="shared" si="7"/>
        <v>0</v>
      </c>
      <c r="X25" s="87">
        <v>0</v>
      </c>
      <c r="Y25" s="78">
        <v>0</v>
      </c>
      <c r="Z25" s="79">
        <f t="shared" si="8"/>
        <v>0</v>
      </c>
      <c r="AA25" s="87">
        <f t="shared" si="9"/>
        <v>0</v>
      </c>
      <c r="AB25" s="87">
        <v>0</v>
      </c>
      <c r="AC25" s="78">
        <v>0</v>
      </c>
      <c r="AD25" s="87">
        <f t="shared" si="10"/>
        <v>0</v>
      </c>
      <c r="AE25" s="87">
        <v>0</v>
      </c>
      <c r="AF25" s="78">
        <v>0</v>
      </c>
      <c r="AG25" s="87">
        <f t="shared" si="11"/>
        <v>0</v>
      </c>
      <c r="AH25" s="87">
        <v>0</v>
      </c>
      <c r="AI25" s="78">
        <v>0</v>
      </c>
      <c r="AJ25" s="87">
        <f t="shared" si="12"/>
        <v>0</v>
      </c>
      <c r="AK25" s="87">
        <v>0</v>
      </c>
      <c r="AL25" s="78">
        <v>0</v>
      </c>
      <c r="AM25" s="87">
        <f t="shared" si="13"/>
        <v>0</v>
      </c>
      <c r="AN25" s="87">
        <v>0</v>
      </c>
      <c r="AO25" s="78">
        <v>0</v>
      </c>
    </row>
    <row r="26" spans="1:41" ht="19.5" customHeight="1">
      <c r="A26" s="67" t="s">
        <v>201</v>
      </c>
      <c r="B26" s="67" t="s">
        <v>118</v>
      </c>
      <c r="C26" s="67" t="s">
        <v>87</v>
      </c>
      <c r="D26" s="67" t="s">
        <v>203</v>
      </c>
      <c r="E26" s="87">
        <f t="shared" si="0"/>
        <v>656.31</v>
      </c>
      <c r="F26" s="87">
        <f t="shared" si="1"/>
        <v>559.31</v>
      </c>
      <c r="G26" s="87">
        <f t="shared" si="14"/>
        <v>559.31</v>
      </c>
      <c r="H26" s="87">
        <v>0</v>
      </c>
      <c r="I26" s="78">
        <v>559.31</v>
      </c>
      <c r="J26" s="87">
        <f t="shared" si="2"/>
        <v>0</v>
      </c>
      <c r="K26" s="87">
        <v>0</v>
      </c>
      <c r="L26" s="78">
        <v>0</v>
      </c>
      <c r="M26" s="87">
        <f t="shared" si="3"/>
        <v>0</v>
      </c>
      <c r="N26" s="87">
        <v>0</v>
      </c>
      <c r="O26" s="78">
        <v>0</v>
      </c>
      <c r="P26" s="79">
        <f t="shared" si="4"/>
        <v>0</v>
      </c>
      <c r="Q26" s="87">
        <f t="shared" si="5"/>
        <v>0</v>
      </c>
      <c r="R26" s="87">
        <v>0</v>
      </c>
      <c r="S26" s="78">
        <v>0</v>
      </c>
      <c r="T26" s="87">
        <f t="shared" si="6"/>
        <v>0</v>
      </c>
      <c r="U26" s="87">
        <v>0</v>
      </c>
      <c r="V26" s="87">
        <v>0</v>
      </c>
      <c r="W26" s="87">
        <f t="shared" si="7"/>
        <v>0</v>
      </c>
      <c r="X26" s="87">
        <v>0</v>
      </c>
      <c r="Y26" s="78">
        <v>0</v>
      </c>
      <c r="Z26" s="79">
        <f t="shared" si="8"/>
        <v>97</v>
      </c>
      <c r="AA26" s="87">
        <f t="shared" si="9"/>
        <v>97</v>
      </c>
      <c r="AB26" s="87">
        <v>0</v>
      </c>
      <c r="AC26" s="78">
        <v>97</v>
      </c>
      <c r="AD26" s="87">
        <f t="shared" si="10"/>
        <v>0</v>
      </c>
      <c r="AE26" s="87">
        <v>0</v>
      </c>
      <c r="AF26" s="78">
        <v>0</v>
      </c>
      <c r="AG26" s="87">
        <f t="shared" si="11"/>
        <v>0</v>
      </c>
      <c r="AH26" s="87">
        <v>0</v>
      </c>
      <c r="AI26" s="78">
        <v>0</v>
      </c>
      <c r="AJ26" s="87">
        <f t="shared" si="12"/>
        <v>0</v>
      </c>
      <c r="AK26" s="87">
        <v>0</v>
      </c>
      <c r="AL26" s="78">
        <v>0</v>
      </c>
      <c r="AM26" s="87">
        <f t="shared" si="13"/>
        <v>0</v>
      </c>
      <c r="AN26" s="87">
        <v>0</v>
      </c>
      <c r="AO26" s="78">
        <v>0</v>
      </c>
    </row>
    <row r="27" spans="1:41" ht="19.5" customHeight="1">
      <c r="A27" s="67" t="s">
        <v>38</v>
      </c>
      <c r="B27" s="67" t="s">
        <v>38</v>
      </c>
      <c r="C27" s="67" t="s">
        <v>38</v>
      </c>
      <c r="D27" s="67" t="s">
        <v>204</v>
      </c>
      <c r="E27" s="87">
        <f t="shared" si="0"/>
        <v>183.55</v>
      </c>
      <c r="F27" s="87">
        <f t="shared" si="1"/>
        <v>0</v>
      </c>
      <c r="G27" s="87">
        <f t="shared" si="14"/>
        <v>0</v>
      </c>
      <c r="H27" s="87">
        <v>0</v>
      </c>
      <c r="I27" s="78">
        <v>0</v>
      </c>
      <c r="J27" s="87">
        <f t="shared" si="2"/>
        <v>0</v>
      </c>
      <c r="K27" s="87">
        <v>0</v>
      </c>
      <c r="L27" s="78">
        <v>0</v>
      </c>
      <c r="M27" s="87">
        <f t="shared" si="3"/>
        <v>0</v>
      </c>
      <c r="N27" s="87">
        <v>0</v>
      </c>
      <c r="O27" s="78">
        <v>0</v>
      </c>
      <c r="P27" s="79">
        <f t="shared" si="4"/>
        <v>0</v>
      </c>
      <c r="Q27" s="87">
        <f t="shared" si="5"/>
        <v>0</v>
      </c>
      <c r="R27" s="87">
        <v>0</v>
      </c>
      <c r="S27" s="78">
        <v>0</v>
      </c>
      <c r="T27" s="87">
        <f t="shared" si="6"/>
        <v>0</v>
      </c>
      <c r="U27" s="87">
        <v>0</v>
      </c>
      <c r="V27" s="87">
        <v>0</v>
      </c>
      <c r="W27" s="87">
        <f t="shared" si="7"/>
        <v>0</v>
      </c>
      <c r="X27" s="87">
        <v>0</v>
      </c>
      <c r="Y27" s="78">
        <v>0</v>
      </c>
      <c r="Z27" s="79">
        <f t="shared" si="8"/>
        <v>183.55</v>
      </c>
      <c r="AA27" s="87">
        <f t="shared" si="9"/>
        <v>183.55</v>
      </c>
      <c r="AB27" s="87">
        <v>0</v>
      </c>
      <c r="AC27" s="78">
        <v>183.55</v>
      </c>
      <c r="AD27" s="87">
        <f t="shared" si="10"/>
        <v>0</v>
      </c>
      <c r="AE27" s="87">
        <v>0</v>
      </c>
      <c r="AF27" s="78">
        <v>0</v>
      </c>
      <c r="AG27" s="87">
        <f t="shared" si="11"/>
        <v>0</v>
      </c>
      <c r="AH27" s="87">
        <v>0</v>
      </c>
      <c r="AI27" s="78">
        <v>0</v>
      </c>
      <c r="AJ27" s="87">
        <f t="shared" si="12"/>
        <v>0</v>
      </c>
      <c r="AK27" s="87">
        <v>0</v>
      </c>
      <c r="AL27" s="78">
        <v>0</v>
      </c>
      <c r="AM27" s="87">
        <f t="shared" si="13"/>
        <v>0</v>
      </c>
      <c r="AN27" s="87">
        <v>0</v>
      </c>
      <c r="AO27" s="78">
        <v>0</v>
      </c>
    </row>
    <row r="28" spans="1:41" ht="19.5" customHeight="1">
      <c r="A28" s="67" t="s">
        <v>205</v>
      </c>
      <c r="B28" s="67" t="s">
        <v>206</v>
      </c>
      <c r="C28" s="67" t="s">
        <v>87</v>
      </c>
      <c r="D28" s="67" t="s">
        <v>203</v>
      </c>
      <c r="E28" s="87">
        <f t="shared" si="0"/>
        <v>0</v>
      </c>
      <c r="F28" s="87">
        <f t="shared" si="1"/>
        <v>0</v>
      </c>
      <c r="G28" s="87">
        <f t="shared" si="14"/>
        <v>0</v>
      </c>
      <c r="H28" s="87">
        <v>0</v>
      </c>
      <c r="I28" s="78">
        <v>0</v>
      </c>
      <c r="J28" s="87">
        <f t="shared" si="2"/>
        <v>0</v>
      </c>
      <c r="K28" s="87">
        <v>0</v>
      </c>
      <c r="L28" s="78">
        <v>0</v>
      </c>
      <c r="M28" s="87">
        <f t="shared" si="3"/>
        <v>0</v>
      </c>
      <c r="N28" s="87">
        <v>0</v>
      </c>
      <c r="O28" s="78">
        <v>0</v>
      </c>
      <c r="P28" s="79">
        <f t="shared" si="4"/>
        <v>0</v>
      </c>
      <c r="Q28" s="87">
        <f t="shared" si="5"/>
        <v>0</v>
      </c>
      <c r="R28" s="87">
        <v>0</v>
      </c>
      <c r="S28" s="78">
        <v>0</v>
      </c>
      <c r="T28" s="87">
        <f t="shared" si="6"/>
        <v>0</v>
      </c>
      <c r="U28" s="87">
        <v>0</v>
      </c>
      <c r="V28" s="87">
        <v>0</v>
      </c>
      <c r="W28" s="87">
        <f t="shared" si="7"/>
        <v>0</v>
      </c>
      <c r="X28" s="87">
        <v>0</v>
      </c>
      <c r="Y28" s="78">
        <v>0</v>
      </c>
      <c r="Z28" s="79">
        <f t="shared" si="8"/>
        <v>0</v>
      </c>
      <c r="AA28" s="87">
        <f t="shared" si="9"/>
        <v>0</v>
      </c>
      <c r="AB28" s="87">
        <v>0</v>
      </c>
      <c r="AC28" s="78">
        <v>0</v>
      </c>
      <c r="AD28" s="87">
        <f t="shared" si="10"/>
        <v>0</v>
      </c>
      <c r="AE28" s="87">
        <v>0</v>
      </c>
      <c r="AF28" s="78">
        <v>0</v>
      </c>
      <c r="AG28" s="87">
        <f t="shared" si="11"/>
        <v>0</v>
      </c>
      <c r="AH28" s="87">
        <v>0</v>
      </c>
      <c r="AI28" s="78">
        <v>0</v>
      </c>
      <c r="AJ28" s="87">
        <f t="shared" si="12"/>
        <v>0</v>
      </c>
      <c r="AK28" s="87">
        <v>0</v>
      </c>
      <c r="AL28" s="78">
        <v>0</v>
      </c>
      <c r="AM28" s="87">
        <f t="shared" si="13"/>
        <v>0</v>
      </c>
      <c r="AN28" s="87">
        <v>0</v>
      </c>
      <c r="AO28" s="78">
        <v>0</v>
      </c>
    </row>
    <row r="29" spans="1:41" ht="19.5" customHeight="1">
      <c r="A29" s="67" t="s">
        <v>205</v>
      </c>
      <c r="B29" s="67" t="s">
        <v>86</v>
      </c>
      <c r="C29" s="67" t="s">
        <v>87</v>
      </c>
      <c r="D29" s="67" t="s">
        <v>207</v>
      </c>
      <c r="E29" s="87">
        <f t="shared" si="0"/>
        <v>183.55</v>
      </c>
      <c r="F29" s="87">
        <f t="shared" si="1"/>
        <v>0</v>
      </c>
      <c r="G29" s="87">
        <f t="shared" si="14"/>
        <v>0</v>
      </c>
      <c r="H29" s="87">
        <v>0</v>
      </c>
      <c r="I29" s="78">
        <v>0</v>
      </c>
      <c r="J29" s="87">
        <f t="shared" si="2"/>
        <v>0</v>
      </c>
      <c r="K29" s="87">
        <v>0</v>
      </c>
      <c r="L29" s="78">
        <v>0</v>
      </c>
      <c r="M29" s="87">
        <f t="shared" si="3"/>
        <v>0</v>
      </c>
      <c r="N29" s="87">
        <v>0</v>
      </c>
      <c r="O29" s="78">
        <v>0</v>
      </c>
      <c r="P29" s="79">
        <f t="shared" si="4"/>
        <v>0</v>
      </c>
      <c r="Q29" s="87">
        <f t="shared" si="5"/>
        <v>0</v>
      </c>
      <c r="R29" s="87">
        <v>0</v>
      </c>
      <c r="S29" s="78">
        <v>0</v>
      </c>
      <c r="T29" s="87">
        <f t="shared" si="6"/>
        <v>0</v>
      </c>
      <c r="U29" s="87">
        <v>0</v>
      </c>
      <c r="V29" s="87">
        <v>0</v>
      </c>
      <c r="W29" s="87">
        <f t="shared" si="7"/>
        <v>0</v>
      </c>
      <c r="X29" s="87">
        <v>0</v>
      </c>
      <c r="Y29" s="78">
        <v>0</v>
      </c>
      <c r="Z29" s="79">
        <f t="shared" si="8"/>
        <v>183.55</v>
      </c>
      <c r="AA29" s="87">
        <f t="shared" si="9"/>
        <v>183.55</v>
      </c>
      <c r="AB29" s="87">
        <v>0</v>
      </c>
      <c r="AC29" s="78">
        <v>183.55</v>
      </c>
      <c r="AD29" s="87">
        <f t="shared" si="10"/>
        <v>0</v>
      </c>
      <c r="AE29" s="87">
        <v>0</v>
      </c>
      <c r="AF29" s="78">
        <v>0</v>
      </c>
      <c r="AG29" s="87">
        <f t="shared" si="11"/>
        <v>0</v>
      </c>
      <c r="AH29" s="87">
        <v>0</v>
      </c>
      <c r="AI29" s="78">
        <v>0</v>
      </c>
      <c r="AJ29" s="87">
        <f t="shared" si="12"/>
        <v>0</v>
      </c>
      <c r="AK29" s="87">
        <v>0</v>
      </c>
      <c r="AL29" s="78">
        <v>0</v>
      </c>
      <c r="AM29" s="87">
        <f t="shared" si="13"/>
        <v>0</v>
      </c>
      <c r="AN29" s="87">
        <v>0</v>
      </c>
      <c r="AO29" s="78">
        <v>0</v>
      </c>
    </row>
    <row r="30" spans="1:41" ht="19.5" customHeight="1">
      <c r="A30" s="67" t="s">
        <v>38</v>
      </c>
      <c r="B30" s="67" t="s">
        <v>38</v>
      </c>
      <c r="C30" s="67" t="s">
        <v>38</v>
      </c>
      <c r="D30" s="67" t="s">
        <v>208</v>
      </c>
      <c r="E30" s="87">
        <f t="shared" si="0"/>
        <v>198.82</v>
      </c>
      <c r="F30" s="87">
        <f t="shared" si="1"/>
        <v>198.82</v>
      </c>
      <c r="G30" s="87">
        <f t="shared" si="14"/>
        <v>198.82</v>
      </c>
      <c r="H30" s="87">
        <v>198.82</v>
      </c>
      <c r="I30" s="78">
        <v>0</v>
      </c>
      <c r="J30" s="87">
        <f t="shared" si="2"/>
        <v>0</v>
      </c>
      <c r="K30" s="87">
        <v>0</v>
      </c>
      <c r="L30" s="78">
        <v>0</v>
      </c>
      <c r="M30" s="87">
        <f t="shared" si="3"/>
        <v>0</v>
      </c>
      <c r="N30" s="87">
        <v>0</v>
      </c>
      <c r="O30" s="78">
        <v>0</v>
      </c>
      <c r="P30" s="79">
        <f t="shared" si="4"/>
        <v>0</v>
      </c>
      <c r="Q30" s="87">
        <f t="shared" si="5"/>
        <v>0</v>
      </c>
      <c r="R30" s="87">
        <v>0</v>
      </c>
      <c r="S30" s="78">
        <v>0</v>
      </c>
      <c r="T30" s="87">
        <f t="shared" si="6"/>
        <v>0</v>
      </c>
      <c r="U30" s="87">
        <v>0</v>
      </c>
      <c r="V30" s="87">
        <v>0</v>
      </c>
      <c r="W30" s="87">
        <f t="shared" si="7"/>
        <v>0</v>
      </c>
      <c r="X30" s="87">
        <v>0</v>
      </c>
      <c r="Y30" s="78">
        <v>0</v>
      </c>
      <c r="Z30" s="79">
        <f t="shared" si="8"/>
        <v>0</v>
      </c>
      <c r="AA30" s="87">
        <f t="shared" si="9"/>
        <v>0</v>
      </c>
      <c r="AB30" s="87">
        <v>0</v>
      </c>
      <c r="AC30" s="78">
        <v>0</v>
      </c>
      <c r="AD30" s="87">
        <f t="shared" si="10"/>
        <v>0</v>
      </c>
      <c r="AE30" s="87">
        <v>0</v>
      </c>
      <c r="AF30" s="78">
        <v>0</v>
      </c>
      <c r="AG30" s="87">
        <f t="shared" si="11"/>
        <v>0</v>
      </c>
      <c r="AH30" s="87">
        <v>0</v>
      </c>
      <c r="AI30" s="78">
        <v>0</v>
      </c>
      <c r="AJ30" s="87">
        <f t="shared" si="12"/>
        <v>0</v>
      </c>
      <c r="AK30" s="87">
        <v>0</v>
      </c>
      <c r="AL30" s="78">
        <v>0</v>
      </c>
      <c r="AM30" s="87">
        <f t="shared" si="13"/>
        <v>0</v>
      </c>
      <c r="AN30" s="87">
        <v>0</v>
      </c>
      <c r="AO30" s="78">
        <v>0</v>
      </c>
    </row>
    <row r="31" spans="1:41" ht="19.5" customHeight="1">
      <c r="A31" s="67" t="s">
        <v>209</v>
      </c>
      <c r="B31" s="67" t="s">
        <v>90</v>
      </c>
      <c r="C31" s="67" t="s">
        <v>87</v>
      </c>
      <c r="D31" s="67" t="s">
        <v>210</v>
      </c>
      <c r="E31" s="87">
        <f t="shared" si="0"/>
        <v>2.88</v>
      </c>
      <c r="F31" s="87">
        <f t="shared" si="1"/>
        <v>2.88</v>
      </c>
      <c r="G31" s="87">
        <f t="shared" si="14"/>
        <v>2.88</v>
      </c>
      <c r="H31" s="87">
        <v>2.88</v>
      </c>
      <c r="I31" s="78">
        <v>0</v>
      </c>
      <c r="J31" s="87">
        <f t="shared" si="2"/>
        <v>0</v>
      </c>
      <c r="K31" s="87">
        <v>0</v>
      </c>
      <c r="L31" s="78">
        <v>0</v>
      </c>
      <c r="M31" s="87">
        <f t="shared" si="3"/>
        <v>0</v>
      </c>
      <c r="N31" s="87">
        <v>0</v>
      </c>
      <c r="O31" s="78">
        <v>0</v>
      </c>
      <c r="P31" s="79">
        <f t="shared" si="4"/>
        <v>0</v>
      </c>
      <c r="Q31" s="87">
        <f t="shared" si="5"/>
        <v>0</v>
      </c>
      <c r="R31" s="87">
        <v>0</v>
      </c>
      <c r="S31" s="78">
        <v>0</v>
      </c>
      <c r="T31" s="87">
        <f t="shared" si="6"/>
        <v>0</v>
      </c>
      <c r="U31" s="87">
        <v>0</v>
      </c>
      <c r="V31" s="87">
        <v>0</v>
      </c>
      <c r="W31" s="87">
        <f t="shared" si="7"/>
        <v>0</v>
      </c>
      <c r="X31" s="87">
        <v>0</v>
      </c>
      <c r="Y31" s="78">
        <v>0</v>
      </c>
      <c r="Z31" s="79">
        <f t="shared" si="8"/>
        <v>0</v>
      </c>
      <c r="AA31" s="87">
        <f t="shared" si="9"/>
        <v>0</v>
      </c>
      <c r="AB31" s="87">
        <v>0</v>
      </c>
      <c r="AC31" s="78">
        <v>0</v>
      </c>
      <c r="AD31" s="87">
        <f t="shared" si="10"/>
        <v>0</v>
      </c>
      <c r="AE31" s="87">
        <v>0</v>
      </c>
      <c r="AF31" s="78">
        <v>0</v>
      </c>
      <c r="AG31" s="87">
        <f t="shared" si="11"/>
        <v>0</v>
      </c>
      <c r="AH31" s="87">
        <v>0</v>
      </c>
      <c r="AI31" s="78">
        <v>0</v>
      </c>
      <c r="AJ31" s="87">
        <f t="shared" si="12"/>
        <v>0</v>
      </c>
      <c r="AK31" s="87">
        <v>0</v>
      </c>
      <c r="AL31" s="78">
        <v>0</v>
      </c>
      <c r="AM31" s="87">
        <f t="shared" si="13"/>
        <v>0</v>
      </c>
      <c r="AN31" s="87">
        <v>0</v>
      </c>
      <c r="AO31" s="78">
        <v>0</v>
      </c>
    </row>
    <row r="32" spans="1:41" ht="19.5" customHeight="1">
      <c r="A32" s="67" t="s">
        <v>209</v>
      </c>
      <c r="B32" s="67" t="s">
        <v>98</v>
      </c>
      <c r="C32" s="67" t="s">
        <v>87</v>
      </c>
      <c r="D32" s="67" t="s">
        <v>211</v>
      </c>
      <c r="E32" s="87">
        <f t="shared" si="0"/>
        <v>185.27</v>
      </c>
      <c r="F32" s="87">
        <f t="shared" si="1"/>
        <v>185.27</v>
      </c>
      <c r="G32" s="87">
        <f t="shared" si="14"/>
        <v>185.27</v>
      </c>
      <c r="H32" s="87">
        <v>185.27</v>
      </c>
      <c r="I32" s="78">
        <v>0</v>
      </c>
      <c r="J32" s="87">
        <f t="shared" si="2"/>
        <v>0</v>
      </c>
      <c r="K32" s="87">
        <v>0</v>
      </c>
      <c r="L32" s="78">
        <v>0</v>
      </c>
      <c r="M32" s="87">
        <f t="shared" si="3"/>
        <v>0</v>
      </c>
      <c r="N32" s="87">
        <v>0</v>
      </c>
      <c r="O32" s="78">
        <v>0</v>
      </c>
      <c r="P32" s="79">
        <f t="shared" si="4"/>
        <v>0</v>
      </c>
      <c r="Q32" s="87">
        <f t="shared" si="5"/>
        <v>0</v>
      </c>
      <c r="R32" s="87">
        <v>0</v>
      </c>
      <c r="S32" s="78">
        <v>0</v>
      </c>
      <c r="T32" s="87">
        <f t="shared" si="6"/>
        <v>0</v>
      </c>
      <c r="U32" s="87">
        <v>0</v>
      </c>
      <c r="V32" s="87">
        <v>0</v>
      </c>
      <c r="W32" s="87">
        <f t="shared" si="7"/>
        <v>0</v>
      </c>
      <c r="X32" s="87">
        <v>0</v>
      </c>
      <c r="Y32" s="78">
        <v>0</v>
      </c>
      <c r="Z32" s="79">
        <f t="shared" si="8"/>
        <v>0</v>
      </c>
      <c r="AA32" s="87">
        <f t="shared" si="9"/>
        <v>0</v>
      </c>
      <c r="AB32" s="87">
        <v>0</v>
      </c>
      <c r="AC32" s="78">
        <v>0</v>
      </c>
      <c r="AD32" s="87">
        <f t="shared" si="10"/>
        <v>0</v>
      </c>
      <c r="AE32" s="87">
        <v>0</v>
      </c>
      <c r="AF32" s="78">
        <v>0</v>
      </c>
      <c r="AG32" s="87">
        <f t="shared" si="11"/>
        <v>0</v>
      </c>
      <c r="AH32" s="87">
        <v>0</v>
      </c>
      <c r="AI32" s="78">
        <v>0</v>
      </c>
      <c r="AJ32" s="87">
        <f t="shared" si="12"/>
        <v>0</v>
      </c>
      <c r="AK32" s="87">
        <v>0</v>
      </c>
      <c r="AL32" s="78">
        <v>0</v>
      </c>
      <c r="AM32" s="87">
        <f t="shared" si="13"/>
        <v>0</v>
      </c>
      <c r="AN32" s="87">
        <v>0</v>
      </c>
      <c r="AO32" s="78">
        <v>0</v>
      </c>
    </row>
    <row r="33" spans="1:41" ht="19.5" customHeight="1">
      <c r="A33" s="67" t="s">
        <v>209</v>
      </c>
      <c r="B33" s="67" t="s">
        <v>86</v>
      </c>
      <c r="C33" s="67" t="s">
        <v>87</v>
      </c>
      <c r="D33" s="67" t="s">
        <v>212</v>
      </c>
      <c r="E33" s="87">
        <f t="shared" si="0"/>
        <v>10.67</v>
      </c>
      <c r="F33" s="87">
        <f t="shared" si="1"/>
        <v>10.67</v>
      </c>
      <c r="G33" s="87">
        <f t="shared" si="14"/>
        <v>10.67</v>
      </c>
      <c r="H33" s="87">
        <v>10.67</v>
      </c>
      <c r="I33" s="78">
        <v>0</v>
      </c>
      <c r="J33" s="87">
        <f t="shared" si="2"/>
        <v>0</v>
      </c>
      <c r="K33" s="87">
        <v>0</v>
      </c>
      <c r="L33" s="78">
        <v>0</v>
      </c>
      <c r="M33" s="87">
        <f t="shared" si="3"/>
        <v>0</v>
      </c>
      <c r="N33" s="87">
        <v>0</v>
      </c>
      <c r="O33" s="78">
        <v>0</v>
      </c>
      <c r="P33" s="79">
        <f t="shared" si="4"/>
        <v>0</v>
      </c>
      <c r="Q33" s="87">
        <f t="shared" si="5"/>
        <v>0</v>
      </c>
      <c r="R33" s="87">
        <v>0</v>
      </c>
      <c r="S33" s="78">
        <v>0</v>
      </c>
      <c r="T33" s="87">
        <f t="shared" si="6"/>
        <v>0</v>
      </c>
      <c r="U33" s="87">
        <v>0</v>
      </c>
      <c r="V33" s="87">
        <v>0</v>
      </c>
      <c r="W33" s="87">
        <f t="shared" si="7"/>
        <v>0</v>
      </c>
      <c r="X33" s="87">
        <v>0</v>
      </c>
      <c r="Y33" s="78">
        <v>0</v>
      </c>
      <c r="Z33" s="79">
        <f t="shared" si="8"/>
        <v>0</v>
      </c>
      <c r="AA33" s="87">
        <f t="shared" si="9"/>
        <v>0</v>
      </c>
      <c r="AB33" s="87">
        <v>0</v>
      </c>
      <c r="AC33" s="78">
        <v>0</v>
      </c>
      <c r="AD33" s="87">
        <f t="shared" si="10"/>
        <v>0</v>
      </c>
      <c r="AE33" s="87">
        <v>0</v>
      </c>
      <c r="AF33" s="78">
        <v>0</v>
      </c>
      <c r="AG33" s="87">
        <f t="shared" si="11"/>
        <v>0</v>
      </c>
      <c r="AH33" s="87">
        <v>0</v>
      </c>
      <c r="AI33" s="78">
        <v>0</v>
      </c>
      <c r="AJ33" s="87">
        <f t="shared" si="12"/>
        <v>0</v>
      </c>
      <c r="AK33" s="87">
        <v>0</v>
      </c>
      <c r="AL33" s="78">
        <v>0</v>
      </c>
      <c r="AM33" s="87">
        <f t="shared" si="13"/>
        <v>0</v>
      </c>
      <c r="AN33" s="87">
        <v>0</v>
      </c>
      <c r="AO33" s="78">
        <v>0</v>
      </c>
    </row>
    <row r="34" spans="1:41" ht="19.5" customHeight="1">
      <c r="A34" s="67" t="s">
        <v>38</v>
      </c>
      <c r="B34" s="67" t="s">
        <v>38</v>
      </c>
      <c r="C34" s="67" t="s">
        <v>38</v>
      </c>
      <c r="D34" s="67" t="s">
        <v>108</v>
      </c>
      <c r="E34" s="87">
        <f t="shared" si="0"/>
        <v>156.18</v>
      </c>
      <c r="F34" s="87">
        <f t="shared" si="1"/>
        <v>156.18</v>
      </c>
      <c r="G34" s="87">
        <f t="shared" si="14"/>
        <v>156.18</v>
      </c>
      <c r="H34" s="87">
        <v>156.18</v>
      </c>
      <c r="I34" s="78">
        <v>0</v>
      </c>
      <c r="J34" s="87">
        <f t="shared" si="2"/>
        <v>0</v>
      </c>
      <c r="K34" s="87">
        <v>0</v>
      </c>
      <c r="L34" s="78">
        <v>0</v>
      </c>
      <c r="M34" s="87">
        <f t="shared" si="3"/>
        <v>0</v>
      </c>
      <c r="N34" s="87">
        <v>0</v>
      </c>
      <c r="O34" s="78">
        <v>0</v>
      </c>
      <c r="P34" s="79">
        <f t="shared" si="4"/>
        <v>0</v>
      </c>
      <c r="Q34" s="87">
        <f t="shared" si="5"/>
        <v>0</v>
      </c>
      <c r="R34" s="87">
        <v>0</v>
      </c>
      <c r="S34" s="78">
        <v>0</v>
      </c>
      <c r="T34" s="87">
        <f t="shared" si="6"/>
        <v>0</v>
      </c>
      <c r="U34" s="87">
        <v>0</v>
      </c>
      <c r="V34" s="87">
        <v>0</v>
      </c>
      <c r="W34" s="87">
        <f t="shared" si="7"/>
        <v>0</v>
      </c>
      <c r="X34" s="87">
        <v>0</v>
      </c>
      <c r="Y34" s="78">
        <v>0</v>
      </c>
      <c r="Z34" s="79">
        <f t="shared" si="8"/>
        <v>0</v>
      </c>
      <c r="AA34" s="87">
        <f t="shared" si="9"/>
        <v>0</v>
      </c>
      <c r="AB34" s="87">
        <v>0</v>
      </c>
      <c r="AC34" s="78">
        <v>0</v>
      </c>
      <c r="AD34" s="87">
        <f t="shared" si="10"/>
        <v>0</v>
      </c>
      <c r="AE34" s="87">
        <v>0</v>
      </c>
      <c r="AF34" s="78">
        <v>0</v>
      </c>
      <c r="AG34" s="87">
        <f t="shared" si="11"/>
        <v>0</v>
      </c>
      <c r="AH34" s="87">
        <v>0</v>
      </c>
      <c r="AI34" s="78">
        <v>0</v>
      </c>
      <c r="AJ34" s="87">
        <f t="shared" si="12"/>
        <v>0</v>
      </c>
      <c r="AK34" s="87">
        <v>0</v>
      </c>
      <c r="AL34" s="78">
        <v>0</v>
      </c>
      <c r="AM34" s="87">
        <f t="shared" si="13"/>
        <v>0</v>
      </c>
      <c r="AN34" s="87">
        <v>0</v>
      </c>
      <c r="AO34" s="78">
        <v>0</v>
      </c>
    </row>
    <row r="35" spans="1:41" ht="19.5" customHeight="1">
      <c r="A35" s="67" t="s">
        <v>38</v>
      </c>
      <c r="B35" s="67" t="s">
        <v>38</v>
      </c>
      <c r="C35" s="67" t="s">
        <v>38</v>
      </c>
      <c r="D35" s="67" t="s">
        <v>109</v>
      </c>
      <c r="E35" s="87">
        <f t="shared" si="0"/>
        <v>156.18</v>
      </c>
      <c r="F35" s="87">
        <f t="shared" si="1"/>
        <v>156.18</v>
      </c>
      <c r="G35" s="87">
        <f t="shared" si="14"/>
        <v>156.18</v>
      </c>
      <c r="H35" s="87">
        <v>156.18</v>
      </c>
      <c r="I35" s="78">
        <v>0</v>
      </c>
      <c r="J35" s="87">
        <f t="shared" si="2"/>
        <v>0</v>
      </c>
      <c r="K35" s="87">
        <v>0</v>
      </c>
      <c r="L35" s="78">
        <v>0</v>
      </c>
      <c r="M35" s="87">
        <f t="shared" si="3"/>
        <v>0</v>
      </c>
      <c r="N35" s="87">
        <v>0</v>
      </c>
      <c r="O35" s="78">
        <v>0</v>
      </c>
      <c r="P35" s="79">
        <f t="shared" si="4"/>
        <v>0</v>
      </c>
      <c r="Q35" s="87">
        <f t="shared" si="5"/>
        <v>0</v>
      </c>
      <c r="R35" s="87">
        <v>0</v>
      </c>
      <c r="S35" s="78">
        <v>0</v>
      </c>
      <c r="T35" s="87">
        <f t="shared" si="6"/>
        <v>0</v>
      </c>
      <c r="U35" s="87">
        <v>0</v>
      </c>
      <c r="V35" s="87">
        <v>0</v>
      </c>
      <c r="W35" s="87">
        <f t="shared" si="7"/>
        <v>0</v>
      </c>
      <c r="X35" s="87">
        <v>0</v>
      </c>
      <c r="Y35" s="78">
        <v>0</v>
      </c>
      <c r="Z35" s="79">
        <f t="shared" si="8"/>
        <v>0</v>
      </c>
      <c r="AA35" s="87">
        <f t="shared" si="9"/>
        <v>0</v>
      </c>
      <c r="AB35" s="87">
        <v>0</v>
      </c>
      <c r="AC35" s="78">
        <v>0</v>
      </c>
      <c r="AD35" s="87">
        <f t="shared" si="10"/>
        <v>0</v>
      </c>
      <c r="AE35" s="87">
        <v>0</v>
      </c>
      <c r="AF35" s="78">
        <v>0</v>
      </c>
      <c r="AG35" s="87">
        <f t="shared" si="11"/>
        <v>0</v>
      </c>
      <c r="AH35" s="87">
        <v>0</v>
      </c>
      <c r="AI35" s="78">
        <v>0</v>
      </c>
      <c r="AJ35" s="87">
        <f t="shared" si="12"/>
        <v>0</v>
      </c>
      <c r="AK35" s="87">
        <v>0</v>
      </c>
      <c r="AL35" s="78">
        <v>0</v>
      </c>
      <c r="AM35" s="87">
        <f t="shared" si="13"/>
        <v>0</v>
      </c>
      <c r="AN35" s="87">
        <v>0</v>
      </c>
      <c r="AO35" s="78">
        <v>0</v>
      </c>
    </row>
    <row r="36" spans="1:41" ht="19.5" customHeight="1">
      <c r="A36" s="67" t="s">
        <v>38</v>
      </c>
      <c r="B36" s="67" t="s">
        <v>38</v>
      </c>
      <c r="C36" s="67" t="s">
        <v>38</v>
      </c>
      <c r="D36" s="67" t="s">
        <v>213</v>
      </c>
      <c r="E36" s="87">
        <f t="shared" si="0"/>
        <v>156.16</v>
      </c>
      <c r="F36" s="87">
        <f t="shared" si="1"/>
        <v>156.16</v>
      </c>
      <c r="G36" s="87">
        <f t="shared" si="14"/>
        <v>156.16</v>
      </c>
      <c r="H36" s="87">
        <v>156.16</v>
      </c>
      <c r="I36" s="78">
        <v>0</v>
      </c>
      <c r="J36" s="87">
        <f t="shared" si="2"/>
        <v>0</v>
      </c>
      <c r="K36" s="87">
        <v>0</v>
      </c>
      <c r="L36" s="78">
        <v>0</v>
      </c>
      <c r="M36" s="87">
        <f t="shared" si="3"/>
        <v>0</v>
      </c>
      <c r="N36" s="87">
        <v>0</v>
      </c>
      <c r="O36" s="78">
        <v>0</v>
      </c>
      <c r="P36" s="79">
        <f t="shared" si="4"/>
        <v>0</v>
      </c>
      <c r="Q36" s="87">
        <f t="shared" si="5"/>
        <v>0</v>
      </c>
      <c r="R36" s="87">
        <v>0</v>
      </c>
      <c r="S36" s="78">
        <v>0</v>
      </c>
      <c r="T36" s="87">
        <f t="shared" si="6"/>
        <v>0</v>
      </c>
      <c r="U36" s="87">
        <v>0</v>
      </c>
      <c r="V36" s="87">
        <v>0</v>
      </c>
      <c r="W36" s="87">
        <f t="shared" si="7"/>
        <v>0</v>
      </c>
      <c r="X36" s="87">
        <v>0</v>
      </c>
      <c r="Y36" s="78">
        <v>0</v>
      </c>
      <c r="Z36" s="79">
        <f t="shared" si="8"/>
        <v>0</v>
      </c>
      <c r="AA36" s="87">
        <f t="shared" si="9"/>
        <v>0</v>
      </c>
      <c r="AB36" s="87">
        <v>0</v>
      </c>
      <c r="AC36" s="78">
        <v>0</v>
      </c>
      <c r="AD36" s="87">
        <f t="shared" si="10"/>
        <v>0</v>
      </c>
      <c r="AE36" s="87">
        <v>0</v>
      </c>
      <c r="AF36" s="78">
        <v>0</v>
      </c>
      <c r="AG36" s="87">
        <f t="shared" si="11"/>
        <v>0</v>
      </c>
      <c r="AH36" s="87">
        <v>0</v>
      </c>
      <c r="AI36" s="78">
        <v>0</v>
      </c>
      <c r="AJ36" s="87">
        <f t="shared" si="12"/>
        <v>0</v>
      </c>
      <c r="AK36" s="87">
        <v>0</v>
      </c>
      <c r="AL36" s="78">
        <v>0</v>
      </c>
      <c r="AM36" s="87">
        <f t="shared" si="13"/>
        <v>0</v>
      </c>
      <c r="AN36" s="87">
        <v>0</v>
      </c>
      <c r="AO36" s="78">
        <v>0</v>
      </c>
    </row>
    <row r="37" spans="1:41" ht="19.5" customHeight="1">
      <c r="A37" s="67" t="s">
        <v>214</v>
      </c>
      <c r="B37" s="67" t="s">
        <v>90</v>
      </c>
      <c r="C37" s="67" t="s">
        <v>110</v>
      </c>
      <c r="D37" s="67" t="s">
        <v>215</v>
      </c>
      <c r="E37" s="87">
        <f t="shared" si="0"/>
        <v>124.34</v>
      </c>
      <c r="F37" s="87">
        <f t="shared" si="1"/>
        <v>124.34</v>
      </c>
      <c r="G37" s="87">
        <f t="shared" si="14"/>
        <v>124.34</v>
      </c>
      <c r="H37" s="87">
        <v>124.34</v>
      </c>
      <c r="I37" s="78">
        <v>0</v>
      </c>
      <c r="J37" s="87">
        <f t="shared" si="2"/>
        <v>0</v>
      </c>
      <c r="K37" s="87">
        <v>0</v>
      </c>
      <c r="L37" s="78">
        <v>0</v>
      </c>
      <c r="M37" s="87">
        <f t="shared" si="3"/>
        <v>0</v>
      </c>
      <c r="N37" s="87">
        <v>0</v>
      </c>
      <c r="O37" s="78">
        <v>0</v>
      </c>
      <c r="P37" s="79">
        <f t="shared" si="4"/>
        <v>0</v>
      </c>
      <c r="Q37" s="87">
        <f t="shared" si="5"/>
        <v>0</v>
      </c>
      <c r="R37" s="87">
        <v>0</v>
      </c>
      <c r="S37" s="78">
        <v>0</v>
      </c>
      <c r="T37" s="87">
        <f t="shared" si="6"/>
        <v>0</v>
      </c>
      <c r="U37" s="87">
        <v>0</v>
      </c>
      <c r="V37" s="87">
        <v>0</v>
      </c>
      <c r="W37" s="87">
        <f t="shared" si="7"/>
        <v>0</v>
      </c>
      <c r="X37" s="87">
        <v>0</v>
      </c>
      <c r="Y37" s="78">
        <v>0</v>
      </c>
      <c r="Z37" s="79">
        <f t="shared" si="8"/>
        <v>0</v>
      </c>
      <c r="AA37" s="87">
        <f t="shared" si="9"/>
        <v>0</v>
      </c>
      <c r="AB37" s="87">
        <v>0</v>
      </c>
      <c r="AC37" s="78">
        <v>0</v>
      </c>
      <c r="AD37" s="87">
        <f t="shared" si="10"/>
        <v>0</v>
      </c>
      <c r="AE37" s="87">
        <v>0</v>
      </c>
      <c r="AF37" s="78">
        <v>0</v>
      </c>
      <c r="AG37" s="87">
        <f t="shared" si="11"/>
        <v>0</v>
      </c>
      <c r="AH37" s="87">
        <v>0</v>
      </c>
      <c r="AI37" s="78">
        <v>0</v>
      </c>
      <c r="AJ37" s="87">
        <f t="shared" si="12"/>
        <v>0</v>
      </c>
      <c r="AK37" s="87">
        <v>0</v>
      </c>
      <c r="AL37" s="78">
        <v>0</v>
      </c>
      <c r="AM37" s="87">
        <f t="shared" si="13"/>
        <v>0</v>
      </c>
      <c r="AN37" s="87">
        <v>0</v>
      </c>
      <c r="AO37" s="78">
        <v>0</v>
      </c>
    </row>
    <row r="38" spans="1:41" ht="19.5" customHeight="1">
      <c r="A38" s="67" t="s">
        <v>214</v>
      </c>
      <c r="B38" s="67" t="s">
        <v>92</v>
      </c>
      <c r="C38" s="67" t="s">
        <v>110</v>
      </c>
      <c r="D38" s="67" t="s">
        <v>216</v>
      </c>
      <c r="E38" s="87">
        <f t="shared" si="0"/>
        <v>31.82</v>
      </c>
      <c r="F38" s="87">
        <f t="shared" si="1"/>
        <v>31.82</v>
      </c>
      <c r="G38" s="87">
        <f t="shared" si="14"/>
        <v>31.82</v>
      </c>
      <c r="H38" s="87">
        <v>31.82</v>
      </c>
      <c r="I38" s="78">
        <v>0</v>
      </c>
      <c r="J38" s="87">
        <f t="shared" si="2"/>
        <v>0</v>
      </c>
      <c r="K38" s="87">
        <v>0</v>
      </c>
      <c r="L38" s="78">
        <v>0</v>
      </c>
      <c r="M38" s="87">
        <f t="shared" si="3"/>
        <v>0</v>
      </c>
      <c r="N38" s="87">
        <v>0</v>
      </c>
      <c r="O38" s="78">
        <v>0</v>
      </c>
      <c r="P38" s="79">
        <f t="shared" si="4"/>
        <v>0</v>
      </c>
      <c r="Q38" s="87">
        <f t="shared" si="5"/>
        <v>0</v>
      </c>
      <c r="R38" s="87">
        <v>0</v>
      </c>
      <c r="S38" s="78">
        <v>0</v>
      </c>
      <c r="T38" s="87">
        <f t="shared" si="6"/>
        <v>0</v>
      </c>
      <c r="U38" s="87">
        <v>0</v>
      </c>
      <c r="V38" s="87">
        <v>0</v>
      </c>
      <c r="W38" s="87">
        <f t="shared" si="7"/>
        <v>0</v>
      </c>
      <c r="X38" s="87">
        <v>0</v>
      </c>
      <c r="Y38" s="78">
        <v>0</v>
      </c>
      <c r="Z38" s="79">
        <f t="shared" si="8"/>
        <v>0</v>
      </c>
      <c r="AA38" s="87">
        <f t="shared" si="9"/>
        <v>0</v>
      </c>
      <c r="AB38" s="87">
        <v>0</v>
      </c>
      <c r="AC38" s="78">
        <v>0</v>
      </c>
      <c r="AD38" s="87">
        <f t="shared" si="10"/>
        <v>0</v>
      </c>
      <c r="AE38" s="87">
        <v>0</v>
      </c>
      <c r="AF38" s="78">
        <v>0</v>
      </c>
      <c r="AG38" s="87">
        <f t="shared" si="11"/>
        <v>0</v>
      </c>
      <c r="AH38" s="87">
        <v>0</v>
      </c>
      <c r="AI38" s="78">
        <v>0</v>
      </c>
      <c r="AJ38" s="87">
        <f t="shared" si="12"/>
        <v>0</v>
      </c>
      <c r="AK38" s="87">
        <v>0</v>
      </c>
      <c r="AL38" s="78">
        <v>0</v>
      </c>
      <c r="AM38" s="87">
        <f t="shared" si="13"/>
        <v>0</v>
      </c>
      <c r="AN38" s="87">
        <v>0</v>
      </c>
      <c r="AO38" s="78">
        <v>0</v>
      </c>
    </row>
    <row r="39" spans="1:41" ht="19.5" customHeight="1">
      <c r="A39" s="67" t="s">
        <v>38</v>
      </c>
      <c r="B39" s="67" t="s">
        <v>38</v>
      </c>
      <c r="C39" s="67" t="s">
        <v>38</v>
      </c>
      <c r="D39" s="67" t="s">
        <v>208</v>
      </c>
      <c r="E39" s="87">
        <f t="shared" si="0"/>
        <v>0.02</v>
      </c>
      <c r="F39" s="87">
        <f t="shared" si="1"/>
        <v>0.02</v>
      </c>
      <c r="G39" s="87">
        <f t="shared" si="14"/>
        <v>0.02</v>
      </c>
      <c r="H39" s="87">
        <v>0.02</v>
      </c>
      <c r="I39" s="78">
        <v>0</v>
      </c>
      <c r="J39" s="87">
        <f t="shared" si="2"/>
        <v>0</v>
      </c>
      <c r="K39" s="87">
        <v>0</v>
      </c>
      <c r="L39" s="78">
        <v>0</v>
      </c>
      <c r="M39" s="87">
        <f t="shared" si="3"/>
        <v>0</v>
      </c>
      <c r="N39" s="87">
        <v>0</v>
      </c>
      <c r="O39" s="78">
        <v>0</v>
      </c>
      <c r="P39" s="79">
        <f t="shared" si="4"/>
        <v>0</v>
      </c>
      <c r="Q39" s="87">
        <f t="shared" si="5"/>
        <v>0</v>
      </c>
      <c r="R39" s="87">
        <v>0</v>
      </c>
      <c r="S39" s="78">
        <v>0</v>
      </c>
      <c r="T39" s="87">
        <f t="shared" si="6"/>
        <v>0</v>
      </c>
      <c r="U39" s="87">
        <v>0</v>
      </c>
      <c r="V39" s="87">
        <v>0</v>
      </c>
      <c r="W39" s="87">
        <f t="shared" si="7"/>
        <v>0</v>
      </c>
      <c r="X39" s="87">
        <v>0</v>
      </c>
      <c r="Y39" s="78">
        <v>0</v>
      </c>
      <c r="Z39" s="79">
        <f t="shared" si="8"/>
        <v>0</v>
      </c>
      <c r="AA39" s="87">
        <f t="shared" si="9"/>
        <v>0</v>
      </c>
      <c r="AB39" s="87">
        <v>0</v>
      </c>
      <c r="AC39" s="78">
        <v>0</v>
      </c>
      <c r="AD39" s="87">
        <f t="shared" si="10"/>
        <v>0</v>
      </c>
      <c r="AE39" s="87">
        <v>0</v>
      </c>
      <c r="AF39" s="78">
        <v>0</v>
      </c>
      <c r="AG39" s="87">
        <f t="shared" si="11"/>
        <v>0</v>
      </c>
      <c r="AH39" s="87">
        <v>0</v>
      </c>
      <c r="AI39" s="78">
        <v>0</v>
      </c>
      <c r="AJ39" s="87">
        <f t="shared" si="12"/>
        <v>0</v>
      </c>
      <c r="AK39" s="87">
        <v>0</v>
      </c>
      <c r="AL39" s="78">
        <v>0</v>
      </c>
      <c r="AM39" s="87">
        <f t="shared" si="13"/>
        <v>0</v>
      </c>
      <c r="AN39" s="87">
        <v>0</v>
      </c>
      <c r="AO39" s="78">
        <v>0</v>
      </c>
    </row>
    <row r="40" spans="1:41" ht="19.5" customHeight="1">
      <c r="A40" s="67" t="s">
        <v>209</v>
      </c>
      <c r="B40" s="67" t="s">
        <v>90</v>
      </c>
      <c r="C40" s="67" t="s">
        <v>110</v>
      </c>
      <c r="D40" s="67" t="s">
        <v>210</v>
      </c>
      <c r="E40" s="87">
        <f t="shared" si="0"/>
        <v>0.02</v>
      </c>
      <c r="F40" s="87">
        <f t="shared" si="1"/>
        <v>0.02</v>
      </c>
      <c r="G40" s="87">
        <f t="shared" si="14"/>
        <v>0.02</v>
      </c>
      <c r="H40" s="87">
        <v>0.02</v>
      </c>
      <c r="I40" s="78">
        <v>0</v>
      </c>
      <c r="J40" s="87">
        <f t="shared" si="2"/>
        <v>0</v>
      </c>
      <c r="K40" s="87">
        <v>0</v>
      </c>
      <c r="L40" s="78">
        <v>0</v>
      </c>
      <c r="M40" s="87">
        <f t="shared" si="3"/>
        <v>0</v>
      </c>
      <c r="N40" s="87">
        <v>0</v>
      </c>
      <c r="O40" s="78">
        <v>0</v>
      </c>
      <c r="P40" s="79">
        <f t="shared" si="4"/>
        <v>0</v>
      </c>
      <c r="Q40" s="87">
        <f t="shared" si="5"/>
        <v>0</v>
      </c>
      <c r="R40" s="87">
        <v>0</v>
      </c>
      <c r="S40" s="78">
        <v>0</v>
      </c>
      <c r="T40" s="87">
        <f t="shared" si="6"/>
        <v>0</v>
      </c>
      <c r="U40" s="87">
        <v>0</v>
      </c>
      <c r="V40" s="87">
        <v>0</v>
      </c>
      <c r="W40" s="87">
        <f t="shared" si="7"/>
        <v>0</v>
      </c>
      <c r="X40" s="87">
        <v>0</v>
      </c>
      <c r="Y40" s="78">
        <v>0</v>
      </c>
      <c r="Z40" s="79">
        <f t="shared" si="8"/>
        <v>0</v>
      </c>
      <c r="AA40" s="87">
        <f t="shared" si="9"/>
        <v>0</v>
      </c>
      <c r="AB40" s="87">
        <v>0</v>
      </c>
      <c r="AC40" s="78">
        <v>0</v>
      </c>
      <c r="AD40" s="87">
        <f t="shared" si="10"/>
        <v>0</v>
      </c>
      <c r="AE40" s="87">
        <v>0</v>
      </c>
      <c r="AF40" s="78">
        <v>0</v>
      </c>
      <c r="AG40" s="87">
        <f t="shared" si="11"/>
        <v>0</v>
      </c>
      <c r="AH40" s="87">
        <v>0</v>
      </c>
      <c r="AI40" s="78">
        <v>0</v>
      </c>
      <c r="AJ40" s="87">
        <f t="shared" si="12"/>
        <v>0</v>
      </c>
      <c r="AK40" s="87">
        <v>0</v>
      </c>
      <c r="AL40" s="78">
        <v>0</v>
      </c>
      <c r="AM40" s="87">
        <f t="shared" si="13"/>
        <v>0</v>
      </c>
      <c r="AN40" s="87">
        <v>0</v>
      </c>
      <c r="AO40" s="78">
        <v>0</v>
      </c>
    </row>
    <row r="41" spans="1:41" ht="19.5" customHeight="1">
      <c r="A41" s="67" t="s">
        <v>38</v>
      </c>
      <c r="B41" s="67" t="s">
        <v>38</v>
      </c>
      <c r="C41" s="67" t="s">
        <v>38</v>
      </c>
      <c r="D41" s="67" t="s">
        <v>113</v>
      </c>
      <c r="E41" s="87">
        <f t="shared" si="0"/>
        <v>259.51</v>
      </c>
      <c r="F41" s="87">
        <f t="shared" si="1"/>
        <v>259.51</v>
      </c>
      <c r="G41" s="87">
        <f t="shared" si="14"/>
        <v>259.51</v>
      </c>
      <c r="H41" s="87">
        <v>259.51</v>
      </c>
      <c r="I41" s="78">
        <v>0</v>
      </c>
      <c r="J41" s="87">
        <f t="shared" si="2"/>
        <v>0</v>
      </c>
      <c r="K41" s="87">
        <v>0</v>
      </c>
      <c r="L41" s="78">
        <v>0</v>
      </c>
      <c r="M41" s="87">
        <f t="shared" si="3"/>
        <v>0</v>
      </c>
      <c r="N41" s="87">
        <v>0</v>
      </c>
      <c r="O41" s="78">
        <v>0</v>
      </c>
      <c r="P41" s="79">
        <f t="shared" si="4"/>
        <v>0</v>
      </c>
      <c r="Q41" s="87">
        <f t="shared" si="5"/>
        <v>0</v>
      </c>
      <c r="R41" s="87">
        <v>0</v>
      </c>
      <c r="S41" s="78">
        <v>0</v>
      </c>
      <c r="T41" s="87">
        <f t="shared" si="6"/>
        <v>0</v>
      </c>
      <c r="U41" s="87">
        <v>0</v>
      </c>
      <c r="V41" s="87">
        <v>0</v>
      </c>
      <c r="W41" s="87">
        <f t="shared" si="7"/>
        <v>0</v>
      </c>
      <c r="X41" s="87">
        <v>0</v>
      </c>
      <c r="Y41" s="78">
        <v>0</v>
      </c>
      <c r="Z41" s="79">
        <f t="shared" si="8"/>
        <v>0</v>
      </c>
      <c r="AA41" s="87">
        <f t="shared" si="9"/>
        <v>0</v>
      </c>
      <c r="AB41" s="87">
        <v>0</v>
      </c>
      <c r="AC41" s="78">
        <v>0</v>
      </c>
      <c r="AD41" s="87">
        <f t="shared" si="10"/>
        <v>0</v>
      </c>
      <c r="AE41" s="87">
        <v>0</v>
      </c>
      <c r="AF41" s="78">
        <v>0</v>
      </c>
      <c r="AG41" s="87">
        <f t="shared" si="11"/>
        <v>0</v>
      </c>
      <c r="AH41" s="87">
        <v>0</v>
      </c>
      <c r="AI41" s="78">
        <v>0</v>
      </c>
      <c r="AJ41" s="87">
        <f t="shared" si="12"/>
        <v>0</v>
      </c>
      <c r="AK41" s="87">
        <v>0</v>
      </c>
      <c r="AL41" s="78">
        <v>0</v>
      </c>
      <c r="AM41" s="87">
        <f t="shared" si="13"/>
        <v>0</v>
      </c>
      <c r="AN41" s="87">
        <v>0</v>
      </c>
      <c r="AO41" s="78">
        <v>0</v>
      </c>
    </row>
    <row r="42" spans="1:41" ht="19.5" customHeight="1">
      <c r="A42" s="67" t="s">
        <v>38</v>
      </c>
      <c r="B42" s="67" t="s">
        <v>38</v>
      </c>
      <c r="C42" s="67" t="s">
        <v>38</v>
      </c>
      <c r="D42" s="67" t="s">
        <v>114</v>
      </c>
      <c r="E42" s="87">
        <f t="shared" si="0"/>
        <v>118.39</v>
      </c>
      <c r="F42" s="87">
        <f t="shared" si="1"/>
        <v>118.39</v>
      </c>
      <c r="G42" s="87">
        <f t="shared" si="14"/>
        <v>118.39</v>
      </c>
      <c r="H42" s="87">
        <v>118.39</v>
      </c>
      <c r="I42" s="78">
        <v>0</v>
      </c>
      <c r="J42" s="87">
        <f t="shared" si="2"/>
        <v>0</v>
      </c>
      <c r="K42" s="87">
        <v>0</v>
      </c>
      <c r="L42" s="78">
        <v>0</v>
      </c>
      <c r="M42" s="87">
        <f t="shared" si="3"/>
        <v>0</v>
      </c>
      <c r="N42" s="87">
        <v>0</v>
      </c>
      <c r="O42" s="78">
        <v>0</v>
      </c>
      <c r="P42" s="79">
        <f t="shared" si="4"/>
        <v>0</v>
      </c>
      <c r="Q42" s="87">
        <f t="shared" si="5"/>
        <v>0</v>
      </c>
      <c r="R42" s="87">
        <v>0</v>
      </c>
      <c r="S42" s="78">
        <v>0</v>
      </c>
      <c r="T42" s="87">
        <f t="shared" si="6"/>
        <v>0</v>
      </c>
      <c r="U42" s="87">
        <v>0</v>
      </c>
      <c r="V42" s="87">
        <v>0</v>
      </c>
      <c r="W42" s="87">
        <f t="shared" si="7"/>
        <v>0</v>
      </c>
      <c r="X42" s="87">
        <v>0</v>
      </c>
      <c r="Y42" s="78">
        <v>0</v>
      </c>
      <c r="Z42" s="79">
        <f t="shared" si="8"/>
        <v>0</v>
      </c>
      <c r="AA42" s="87">
        <f t="shared" si="9"/>
        <v>0</v>
      </c>
      <c r="AB42" s="87">
        <v>0</v>
      </c>
      <c r="AC42" s="78">
        <v>0</v>
      </c>
      <c r="AD42" s="87">
        <f t="shared" si="10"/>
        <v>0</v>
      </c>
      <c r="AE42" s="87">
        <v>0</v>
      </c>
      <c r="AF42" s="78">
        <v>0</v>
      </c>
      <c r="AG42" s="87">
        <f t="shared" si="11"/>
        <v>0</v>
      </c>
      <c r="AH42" s="87">
        <v>0</v>
      </c>
      <c r="AI42" s="78">
        <v>0</v>
      </c>
      <c r="AJ42" s="87">
        <f t="shared" si="12"/>
        <v>0</v>
      </c>
      <c r="AK42" s="87">
        <v>0</v>
      </c>
      <c r="AL42" s="78">
        <v>0</v>
      </c>
      <c r="AM42" s="87">
        <f t="shared" si="13"/>
        <v>0</v>
      </c>
      <c r="AN42" s="87">
        <v>0</v>
      </c>
      <c r="AO42" s="78">
        <v>0</v>
      </c>
    </row>
    <row r="43" spans="1:41" ht="19.5" customHeight="1">
      <c r="A43" s="67" t="s">
        <v>38</v>
      </c>
      <c r="B43" s="67" t="s">
        <v>38</v>
      </c>
      <c r="C43" s="67" t="s">
        <v>38</v>
      </c>
      <c r="D43" s="67" t="s">
        <v>213</v>
      </c>
      <c r="E43" s="87">
        <f t="shared" si="0"/>
        <v>118.38</v>
      </c>
      <c r="F43" s="87">
        <f t="shared" si="1"/>
        <v>118.38</v>
      </c>
      <c r="G43" s="87">
        <f t="shared" si="14"/>
        <v>118.38</v>
      </c>
      <c r="H43" s="87">
        <v>118.38</v>
      </c>
      <c r="I43" s="78">
        <v>0</v>
      </c>
      <c r="J43" s="87">
        <f t="shared" si="2"/>
        <v>0</v>
      </c>
      <c r="K43" s="87">
        <v>0</v>
      </c>
      <c r="L43" s="78">
        <v>0</v>
      </c>
      <c r="M43" s="87">
        <f t="shared" si="3"/>
        <v>0</v>
      </c>
      <c r="N43" s="87">
        <v>0</v>
      </c>
      <c r="O43" s="78">
        <v>0</v>
      </c>
      <c r="P43" s="79">
        <f t="shared" si="4"/>
        <v>0</v>
      </c>
      <c r="Q43" s="87">
        <f t="shared" si="5"/>
        <v>0</v>
      </c>
      <c r="R43" s="87">
        <v>0</v>
      </c>
      <c r="S43" s="78">
        <v>0</v>
      </c>
      <c r="T43" s="87">
        <f t="shared" si="6"/>
        <v>0</v>
      </c>
      <c r="U43" s="87">
        <v>0</v>
      </c>
      <c r="V43" s="87">
        <v>0</v>
      </c>
      <c r="W43" s="87">
        <f t="shared" si="7"/>
        <v>0</v>
      </c>
      <c r="X43" s="87">
        <v>0</v>
      </c>
      <c r="Y43" s="78">
        <v>0</v>
      </c>
      <c r="Z43" s="79">
        <f t="shared" si="8"/>
        <v>0</v>
      </c>
      <c r="AA43" s="87">
        <f t="shared" si="9"/>
        <v>0</v>
      </c>
      <c r="AB43" s="87">
        <v>0</v>
      </c>
      <c r="AC43" s="78">
        <v>0</v>
      </c>
      <c r="AD43" s="87">
        <f t="shared" si="10"/>
        <v>0</v>
      </c>
      <c r="AE43" s="87">
        <v>0</v>
      </c>
      <c r="AF43" s="78">
        <v>0</v>
      </c>
      <c r="AG43" s="87">
        <f t="shared" si="11"/>
        <v>0</v>
      </c>
      <c r="AH43" s="87">
        <v>0</v>
      </c>
      <c r="AI43" s="78">
        <v>0</v>
      </c>
      <c r="AJ43" s="87">
        <f t="shared" si="12"/>
        <v>0</v>
      </c>
      <c r="AK43" s="87">
        <v>0</v>
      </c>
      <c r="AL43" s="78">
        <v>0</v>
      </c>
      <c r="AM43" s="87">
        <f t="shared" si="13"/>
        <v>0</v>
      </c>
      <c r="AN43" s="87">
        <v>0</v>
      </c>
      <c r="AO43" s="78">
        <v>0</v>
      </c>
    </row>
    <row r="44" spans="1:41" ht="19.5" customHeight="1">
      <c r="A44" s="67" t="s">
        <v>214</v>
      </c>
      <c r="B44" s="67" t="s">
        <v>90</v>
      </c>
      <c r="C44" s="67" t="s">
        <v>116</v>
      </c>
      <c r="D44" s="67" t="s">
        <v>215</v>
      </c>
      <c r="E44" s="87">
        <f t="shared" si="0"/>
        <v>97.67</v>
      </c>
      <c r="F44" s="87">
        <f t="shared" si="1"/>
        <v>97.67</v>
      </c>
      <c r="G44" s="87">
        <f t="shared" si="14"/>
        <v>97.67</v>
      </c>
      <c r="H44" s="87">
        <v>97.67</v>
      </c>
      <c r="I44" s="78">
        <v>0</v>
      </c>
      <c r="J44" s="87">
        <f t="shared" si="2"/>
        <v>0</v>
      </c>
      <c r="K44" s="87">
        <v>0</v>
      </c>
      <c r="L44" s="78">
        <v>0</v>
      </c>
      <c r="M44" s="87">
        <f t="shared" si="3"/>
        <v>0</v>
      </c>
      <c r="N44" s="87">
        <v>0</v>
      </c>
      <c r="O44" s="78">
        <v>0</v>
      </c>
      <c r="P44" s="79">
        <f t="shared" si="4"/>
        <v>0</v>
      </c>
      <c r="Q44" s="87">
        <f t="shared" si="5"/>
        <v>0</v>
      </c>
      <c r="R44" s="87">
        <v>0</v>
      </c>
      <c r="S44" s="78">
        <v>0</v>
      </c>
      <c r="T44" s="87">
        <f t="shared" si="6"/>
        <v>0</v>
      </c>
      <c r="U44" s="87">
        <v>0</v>
      </c>
      <c r="V44" s="87">
        <v>0</v>
      </c>
      <c r="W44" s="87">
        <f t="shared" si="7"/>
        <v>0</v>
      </c>
      <c r="X44" s="87">
        <v>0</v>
      </c>
      <c r="Y44" s="78">
        <v>0</v>
      </c>
      <c r="Z44" s="79">
        <f t="shared" si="8"/>
        <v>0</v>
      </c>
      <c r="AA44" s="87">
        <f t="shared" si="9"/>
        <v>0</v>
      </c>
      <c r="AB44" s="87">
        <v>0</v>
      </c>
      <c r="AC44" s="78">
        <v>0</v>
      </c>
      <c r="AD44" s="87">
        <f t="shared" si="10"/>
        <v>0</v>
      </c>
      <c r="AE44" s="87">
        <v>0</v>
      </c>
      <c r="AF44" s="78">
        <v>0</v>
      </c>
      <c r="AG44" s="87">
        <f t="shared" si="11"/>
        <v>0</v>
      </c>
      <c r="AH44" s="87">
        <v>0</v>
      </c>
      <c r="AI44" s="78">
        <v>0</v>
      </c>
      <c r="AJ44" s="87">
        <f t="shared" si="12"/>
        <v>0</v>
      </c>
      <c r="AK44" s="87">
        <v>0</v>
      </c>
      <c r="AL44" s="78">
        <v>0</v>
      </c>
      <c r="AM44" s="87">
        <f t="shared" si="13"/>
        <v>0</v>
      </c>
      <c r="AN44" s="87">
        <v>0</v>
      </c>
      <c r="AO44" s="78">
        <v>0</v>
      </c>
    </row>
    <row r="45" spans="1:41" ht="19.5" customHeight="1">
      <c r="A45" s="67" t="s">
        <v>214</v>
      </c>
      <c r="B45" s="67" t="s">
        <v>92</v>
      </c>
      <c r="C45" s="67" t="s">
        <v>116</v>
      </c>
      <c r="D45" s="67" t="s">
        <v>216</v>
      </c>
      <c r="E45" s="87">
        <f t="shared" si="0"/>
        <v>20.71</v>
      </c>
      <c r="F45" s="87">
        <f t="shared" si="1"/>
        <v>20.71</v>
      </c>
      <c r="G45" s="87">
        <f t="shared" si="14"/>
        <v>20.71</v>
      </c>
      <c r="H45" s="87">
        <v>20.71</v>
      </c>
      <c r="I45" s="78">
        <v>0</v>
      </c>
      <c r="J45" s="87">
        <f t="shared" si="2"/>
        <v>0</v>
      </c>
      <c r="K45" s="87">
        <v>0</v>
      </c>
      <c r="L45" s="78">
        <v>0</v>
      </c>
      <c r="M45" s="87">
        <f t="shared" si="3"/>
        <v>0</v>
      </c>
      <c r="N45" s="87">
        <v>0</v>
      </c>
      <c r="O45" s="78">
        <v>0</v>
      </c>
      <c r="P45" s="79">
        <f t="shared" si="4"/>
        <v>0</v>
      </c>
      <c r="Q45" s="87">
        <f t="shared" si="5"/>
        <v>0</v>
      </c>
      <c r="R45" s="87">
        <v>0</v>
      </c>
      <c r="S45" s="78">
        <v>0</v>
      </c>
      <c r="T45" s="87">
        <f t="shared" si="6"/>
        <v>0</v>
      </c>
      <c r="U45" s="87">
        <v>0</v>
      </c>
      <c r="V45" s="87">
        <v>0</v>
      </c>
      <c r="W45" s="87">
        <f t="shared" si="7"/>
        <v>0</v>
      </c>
      <c r="X45" s="87">
        <v>0</v>
      </c>
      <c r="Y45" s="78">
        <v>0</v>
      </c>
      <c r="Z45" s="79">
        <f t="shared" si="8"/>
        <v>0</v>
      </c>
      <c r="AA45" s="87">
        <f t="shared" si="9"/>
        <v>0</v>
      </c>
      <c r="AB45" s="87">
        <v>0</v>
      </c>
      <c r="AC45" s="78">
        <v>0</v>
      </c>
      <c r="AD45" s="87">
        <f t="shared" si="10"/>
        <v>0</v>
      </c>
      <c r="AE45" s="87">
        <v>0</v>
      </c>
      <c r="AF45" s="78">
        <v>0</v>
      </c>
      <c r="AG45" s="87">
        <f t="shared" si="11"/>
        <v>0</v>
      </c>
      <c r="AH45" s="87">
        <v>0</v>
      </c>
      <c r="AI45" s="78">
        <v>0</v>
      </c>
      <c r="AJ45" s="87">
        <f t="shared" si="12"/>
        <v>0</v>
      </c>
      <c r="AK45" s="87">
        <v>0</v>
      </c>
      <c r="AL45" s="78">
        <v>0</v>
      </c>
      <c r="AM45" s="87">
        <f t="shared" si="13"/>
        <v>0</v>
      </c>
      <c r="AN45" s="87">
        <v>0</v>
      </c>
      <c r="AO45" s="78">
        <v>0</v>
      </c>
    </row>
    <row r="46" spans="1:41" ht="19.5" customHeight="1">
      <c r="A46" s="67" t="s">
        <v>38</v>
      </c>
      <c r="B46" s="67" t="s">
        <v>38</v>
      </c>
      <c r="C46" s="67" t="s">
        <v>38</v>
      </c>
      <c r="D46" s="67" t="s">
        <v>208</v>
      </c>
      <c r="E46" s="87">
        <f t="shared" si="0"/>
        <v>0.01</v>
      </c>
      <c r="F46" s="87">
        <f t="shared" si="1"/>
        <v>0.01</v>
      </c>
      <c r="G46" s="87">
        <f t="shared" si="14"/>
        <v>0.01</v>
      </c>
      <c r="H46" s="87">
        <v>0.01</v>
      </c>
      <c r="I46" s="78">
        <v>0</v>
      </c>
      <c r="J46" s="87">
        <f t="shared" si="2"/>
        <v>0</v>
      </c>
      <c r="K46" s="87">
        <v>0</v>
      </c>
      <c r="L46" s="78">
        <v>0</v>
      </c>
      <c r="M46" s="87">
        <f t="shared" si="3"/>
        <v>0</v>
      </c>
      <c r="N46" s="87">
        <v>0</v>
      </c>
      <c r="O46" s="78">
        <v>0</v>
      </c>
      <c r="P46" s="79">
        <f t="shared" si="4"/>
        <v>0</v>
      </c>
      <c r="Q46" s="87">
        <f t="shared" si="5"/>
        <v>0</v>
      </c>
      <c r="R46" s="87">
        <v>0</v>
      </c>
      <c r="S46" s="78">
        <v>0</v>
      </c>
      <c r="T46" s="87">
        <f t="shared" si="6"/>
        <v>0</v>
      </c>
      <c r="U46" s="87">
        <v>0</v>
      </c>
      <c r="V46" s="87">
        <v>0</v>
      </c>
      <c r="W46" s="87">
        <f t="shared" si="7"/>
        <v>0</v>
      </c>
      <c r="X46" s="87">
        <v>0</v>
      </c>
      <c r="Y46" s="78">
        <v>0</v>
      </c>
      <c r="Z46" s="79">
        <f t="shared" si="8"/>
        <v>0</v>
      </c>
      <c r="AA46" s="87">
        <f t="shared" si="9"/>
        <v>0</v>
      </c>
      <c r="AB46" s="87">
        <v>0</v>
      </c>
      <c r="AC46" s="78">
        <v>0</v>
      </c>
      <c r="AD46" s="87">
        <f t="shared" si="10"/>
        <v>0</v>
      </c>
      <c r="AE46" s="87">
        <v>0</v>
      </c>
      <c r="AF46" s="78">
        <v>0</v>
      </c>
      <c r="AG46" s="87">
        <f t="shared" si="11"/>
        <v>0</v>
      </c>
      <c r="AH46" s="87">
        <v>0</v>
      </c>
      <c r="AI46" s="78">
        <v>0</v>
      </c>
      <c r="AJ46" s="87">
        <f t="shared" si="12"/>
        <v>0</v>
      </c>
      <c r="AK46" s="87">
        <v>0</v>
      </c>
      <c r="AL46" s="78">
        <v>0</v>
      </c>
      <c r="AM46" s="87">
        <f t="shared" si="13"/>
        <v>0</v>
      </c>
      <c r="AN46" s="87">
        <v>0</v>
      </c>
      <c r="AO46" s="78">
        <v>0</v>
      </c>
    </row>
    <row r="47" spans="1:41" ht="19.5" customHeight="1">
      <c r="A47" s="67" t="s">
        <v>209</v>
      </c>
      <c r="B47" s="67" t="s">
        <v>90</v>
      </c>
      <c r="C47" s="67" t="s">
        <v>116</v>
      </c>
      <c r="D47" s="67" t="s">
        <v>210</v>
      </c>
      <c r="E47" s="87">
        <f t="shared" si="0"/>
        <v>0.01</v>
      </c>
      <c r="F47" s="87">
        <f t="shared" si="1"/>
        <v>0.01</v>
      </c>
      <c r="G47" s="87">
        <f t="shared" si="14"/>
        <v>0.01</v>
      </c>
      <c r="H47" s="87">
        <v>0.01</v>
      </c>
      <c r="I47" s="78">
        <v>0</v>
      </c>
      <c r="J47" s="87">
        <f t="shared" si="2"/>
        <v>0</v>
      </c>
      <c r="K47" s="87">
        <v>0</v>
      </c>
      <c r="L47" s="78">
        <v>0</v>
      </c>
      <c r="M47" s="87">
        <f t="shared" si="3"/>
        <v>0</v>
      </c>
      <c r="N47" s="87">
        <v>0</v>
      </c>
      <c r="O47" s="78">
        <v>0</v>
      </c>
      <c r="P47" s="79">
        <f t="shared" si="4"/>
        <v>0</v>
      </c>
      <c r="Q47" s="87">
        <f t="shared" si="5"/>
        <v>0</v>
      </c>
      <c r="R47" s="87">
        <v>0</v>
      </c>
      <c r="S47" s="78">
        <v>0</v>
      </c>
      <c r="T47" s="87">
        <f t="shared" si="6"/>
        <v>0</v>
      </c>
      <c r="U47" s="87">
        <v>0</v>
      </c>
      <c r="V47" s="87">
        <v>0</v>
      </c>
      <c r="W47" s="87">
        <f t="shared" si="7"/>
        <v>0</v>
      </c>
      <c r="X47" s="87">
        <v>0</v>
      </c>
      <c r="Y47" s="78">
        <v>0</v>
      </c>
      <c r="Z47" s="79">
        <f t="shared" si="8"/>
        <v>0</v>
      </c>
      <c r="AA47" s="87">
        <f t="shared" si="9"/>
        <v>0</v>
      </c>
      <c r="AB47" s="87">
        <v>0</v>
      </c>
      <c r="AC47" s="78">
        <v>0</v>
      </c>
      <c r="AD47" s="87">
        <f t="shared" si="10"/>
        <v>0</v>
      </c>
      <c r="AE47" s="87">
        <v>0</v>
      </c>
      <c r="AF47" s="78">
        <v>0</v>
      </c>
      <c r="AG47" s="87">
        <f t="shared" si="11"/>
        <v>0</v>
      </c>
      <c r="AH47" s="87">
        <v>0</v>
      </c>
      <c r="AI47" s="78">
        <v>0</v>
      </c>
      <c r="AJ47" s="87">
        <f t="shared" si="12"/>
        <v>0</v>
      </c>
      <c r="AK47" s="87">
        <v>0</v>
      </c>
      <c r="AL47" s="78">
        <v>0</v>
      </c>
      <c r="AM47" s="87">
        <f t="shared" si="13"/>
        <v>0</v>
      </c>
      <c r="AN47" s="87">
        <v>0</v>
      </c>
      <c r="AO47" s="78">
        <v>0</v>
      </c>
    </row>
    <row r="48" spans="1:41" ht="19.5" customHeight="1">
      <c r="A48" s="67" t="s">
        <v>38</v>
      </c>
      <c r="B48" s="67" t="s">
        <v>38</v>
      </c>
      <c r="C48" s="67" t="s">
        <v>38</v>
      </c>
      <c r="D48" s="67" t="s">
        <v>120</v>
      </c>
      <c r="E48" s="87">
        <f t="shared" si="0"/>
        <v>141.12</v>
      </c>
      <c r="F48" s="87">
        <f t="shared" si="1"/>
        <v>141.12</v>
      </c>
      <c r="G48" s="87">
        <f t="shared" si="14"/>
        <v>141.12</v>
      </c>
      <c r="H48" s="87">
        <v>141.12</v>
      </c>
      <c r="I48" s="78">
        <v>0</v>
      </c>
      <c r="J48" s="87">
        <f t="shared" si="2"/>
        <v>0</v>
      </c>
      <c r="K48" s="87">
        <v>0</v>
      </c>
      <c r="L48" s="78">
        <v>0</v>
      </c>
      <c r="M48" s="87">
        <f t="shared" si="3"/>
        <v>0</v>
      </c>
      <c r="N48" s="87">
        <v>0</v>
      </c>
      <c r="O48" s="78">
        <v>0</v>
      </c>
      <c r="P48" s="79">
        <f t="shared" si="4"/>
        <v>0</v>
      </c>
      <c r="Q48" s="87">
        <f t="shared" si="5"/>
        <v>0</v>
      </c>
      <c r="R48" s="87">
        <v>0</v>
      </c>
      <c r="S48" s="78">
        <v>0</v>
      </c>
      <c r="T48" s="87">
        <f t="shared" si="6"/>
        <v>0</v>
      </c>
      <c r="U48" s="87">
        <v>0</v>
      </c>
      <c r="V48" s="87">
        <v>0</v>
      </c>
      <c r="W48" s="87">
        <f t="shared" si="7"/>
        <v>0</v>
      </c>
      <c r="X48" s="87">
        <v>0</v>
      </c>
      <c r="Y48" s="78">
        <v>0</v>
      </c>
      <c r="Z48" s="79">
        <f t="shared" si="8"/>
        <v>0</v>
      </c>
      <c r="AA48" s="87">
        <f t="shared" si="9"/>
        <v>0</v>
      </c>
      <c r="AB48" s="87">
        <v>0</v>
      </c>
      <c r="AC48" s="78">
        <v>0</v>
      </c>
      <c r="AD48" s="87">
        <f t="shared" si="10"/>
        <v>0</v>
      </c>
      <c r="AE48" s="87">
        <v>0</v>
      </c>
      <c r="AF48" s="78">
        <v>0</v>
      </c>
      <c r="AG48" s="87">
        <f t="shared" si="11"/>
        <v>0</v>
      </c>
      <c r="AH48" s="87">
        <v>0</v>
      </c>
      <c r="AI48" s="78">
        <v>0</v>
      </c>
      <c r="AJ48" s="87">
        <f t="shared" si="12"/>
        <v>0</v>
      </c>
      <c r="AK48" s="87">
        <v>0</v>
      </c>
      <c r="AL48" s="78">
        <v>0</v>
      </c>
      <c r="AM48" s="87">
        <f t="shared" si="13"/>
        <v>0</v>
      </c>
      <c r="AN48" s="87">
        <v>0</v>
      </c>
      <c r="AO48" s="78">
        <v>0</v>
      </c>
    </row>
    <row r="49" spans="1:41" ht="19.5" customHeight="1">
      <c r="A49" s="67" t="s">
        <v>38</v>
      </c>
      <c r="B49" s="67" t="s">
        <v>38</v>
      </c>
      <c r="C49" s="67" t="s">
        <v>38</v>
      </c>
      <c r="D49" s="67" t="s">
        <v>213</v>
      </c>
      <c r="E49" s="87">
        <f t="shared" si="0"/>
        <v>141.11</v>
      </c>
      <c r="F49" s="87">
        <f t="shared" si="1"/>
        <v>141.11</v>
      </c>
      <c r="G49" s="87">
        <f t="shared" si="14"/>
        <v>141.11</v>
      </c>
      <c r="H49" s="87">
        <v>141.11</v>
      </c>
      <c r="I49" s="78">
        <v>0</v>
      </c>
      <c r="J49" s="87">
        <f t="shared" si="2"/>
        <v>0</v>
      </c>
      <c r="K49" s="87">
        <v>0</v>
      </c>
      <c r="L49" s="78">
        <v>0</v>
      </c>
      <c r="M49" s="87">
        <f t="shared" si="3"/>
        <v>0</v>
      </c>
      <c r="N49" s="87">
        <v>0</v>
      </c>
      <c r="O49" s="78">
        <v>0</v>
      </c>
      <c r="P49" s="79">
        <f t="shared" si="4"/>
        <v>0</v>
      </c>
      <c r="Q49" s="87">
        <f t="shared" si="5"/>
        <v>0</v>
      </c>
      <c r="R49" s="87">
        <v>0</v>
      </c>
      <c r="S49" s="78">
        <v>0</v>
      </c>
      <c r="T49" s="87">
        <f t="shared" si="6"/>
        <v>0</v>
      </c>
      <c r="U49" s="87">
        <v>0</v>
      </c>
      <c r="V49" s="87">
        <v>0</v>
      </c>
      <c r="W49" s="87">
        <f t="shared" si="7"/>
        <v>0</v>
      </c>
      <c r="X49" s="87">
        <v>0</v>
      </c>
      <c r="Y49" s="78">
        <v>0</v>
      </c>
      <c r="Z49" s="79">
        <f t="shared" si="8"/>
        <v>0</v>
      </c>
      <c r="AA49" s="87">
        <f t="shared" si="9"/>
        <v>0</v>
      </c>
      <c r="AB49" s="87">
        <v>0</v>
      </c>
      <c r="AC49" s="78">
        <v>0</v>
      </c>
      <c r="AD49" s="87">
        <f t="shared" si="10"/>
        <v>0</v>
      </c>
      <c r="AE49" s="87">
        <v>0</v>
      </c>
      <c r="AF49" s="78">
        <v>0</v>
      </c>
      <c r="AG49" s="87">
        <f t="shared" si="11"/>
        <v>0</v>
      </c>
      <c r="AH49" s="87">
        <v>0</v>
      </c>
      <c r="AI49" s="78">
        <v>0</v>
      </c>
      <c r="AJ49" s="87">
        <f t="shared" si="12"/>
        <v>0</v>
      </c>
      <c r="AK49" s="87">
        <v>0</v>
      </c>
      <c r="AL49" s="78">
        <v>0</v>
      </c>
      <c r="AM49" s="87">
        <f t="shared" si="13"/>
        <v>0</v>
      </c>
      <c r="AN49" s="87">
        <v>0</v>
      </c>
      <c r="AO49" s="78">
        <v>0</v>
      </c>
    </row>
    <row r="50" spans="1:41" ht="19.5" customHeight="1">
      <c r="A50" s="67" t="s">
        <v>214</v>
      </c>
      <c r="B50" s="67" t="s">
        <v>90</v>
      </c>
      <c r="C50" s="67" t="s">
        <v>121</v>
      </c>
      <c r="D50" s="67" t="s">
        <v>215</v>
      </c>
      <c r="E50" s="87">
        <f t="shared" si="0"/>
        <v>124.29</v>
      </c>
      <c r="F50" s="87">
        <f t="shared" si="1"/>
        <v>124.29</v>
      </c>
      <c r="G50" s="87">
        <f t="shared" si="14"/>
        <v>124.29</v>
      </c>
      <c r="H50" s="87">
        <v>124.29</v>
      </c>
      <c r="I50" s="78">
        <v>0</v>
      </c>
      <c r="J50" s="87">
        <f t="shared" si="2"/>
        <v>0</v>
      </c>
      <c r="K50" s="87">
        <v>0</v>
      </c>
      <c r="L50" s="78">
        <v>0</v>
      </c>
      <c r="M50" s="87">
        <f t="shared" si="3"/>
        <v>0</v>
      </c>
      <c r="N50" s="87">
        <v>0</v>
      </c>
      <c r="O50" s="78">
        <v>0</v>
      </c>
      <c r="P50" s="79">
        <f t="shared" si="4"/>
        <v>0</v>
      </c>
      <c r="Q50" s="87">
        <f t="shared" si="5"/>
        <v>0</v>
      </c>
      <c r="R50" s="87">
        <v>0</v>
      </c>
      <c r="S50" s="78">
        <v>0</v>
      </c>
      <c r="T50" s="87">
        <f t="shared" si="6"/>
        <v>0</v>
      </c>
      <c r="U50" s="87">
        <v>0</v>
      </c>
      <c r="V50" s="87">
        <v>0</v>
      </c>
      <c r="W50" s="87">
        <f t="shared" si="7"/>
        <v>0</v>
      </c>
      <c r="X50" s="87">
        <v>0</v>
      </c>
      <c r="Y50" s="78">
        <v>0</v>
      </c>
      <c r="Z50" s="79">
        <f t="shared" si="8"/>
        <v>0</v>
      </c>
      <c r="AA50" s="87">
        <f t="shared" si="9"/>
        <v>0</v>
      </c>
      <c r="AB50" s="87">
        <v>0</v>
      </c>
      <c r="AC50" s="78">
        <v>0</v>
      </c>
      <c r="AD50" s="87">
        <f t="shared" si="10"/>
        <v>0</v>
      </c>
      <c r="AE50" s="87">
        <v>0</v>
      </c>
      <c r="AF50" s="78">
        <v>0</v>
      </c>
      <c r="AG50" s="87">
        <f t="shared" si="11"/>
        <v>0</v>
      </c>
      <c r="AH50" s="87">
        <v>0</v>
      </c>
      <c r="AI50" s="78">
        <v>0</v>
      </c>
      <c r="AJ50" s="87">
        <f t="shared" si="12"/>
        <v>0</v>
      </c>
      <c r="AK50" s="87">
        <v>0</v>
      </c>
      <c r="AL50" s="78">
        <v>0</v>
      </c>
      <c r="AM50" s="87">
        <f t="shared" si="13"/>
        <v>0</v>
      </c>
      <c r="AN50" s="87">
        <v>0</v>
      </c>
      <c r="AO50" s="78">
        <v>0</v>
      </c>
    </row>
    <row r="51" spans="1:41" ht="19.5" customHeight="1">
      <c r="A51" s="67" t="s">
        <v>214</v>
      </c>
      <c r="B51" s="67" t="s">
        <v>92</v>
      </c>
      <c r="C51" s="67" t="s">
        <v>121</v>
      </c>
      <c r="D51" s="67" t="s">
        <v>216</v>
      </c>
      <c r="E51" s="87">
        <f t="shared" si="0"/>
        <v>16.82</v>
      </c>
      <c r="F51" s="87">
        <f t="shared" si="1"/>
        <v>16.82</v>
      </c>
      <c r="G51" s="87">
        <f t="shared" si="14"/>
        <v>16.82</v>
      </c>
      <c r="H51" s="87">
        <v>16.82</v>
      </c>
      <c r="I51" s="78">
        <v>0</v>
      </c>
      <c r="J51" s="87">
        <f t="shared" si="2"/>
        <v>0</v>
      </c>
      <c r="K51" s="87">
        <v>0</v>
      </c>
      <c r="L51" s="78">
        <v>0</v>
      </c>
      <c r="M51" s="87">
        <f t="shared" si="3"/>
        <v>0</v>
      </c>
      <c r="N51" s="87">
        <v>0</v>
      </c>
      <c r="O51" s="78">
        <v>0</v>
      </c>
      <c r="P51" s="79">
        <f t="shared" si="4"/>
        <v>0</v>
      </c>
      <c r="Q51" s="87">
        <f t="shared" si="5"/>
        <v>0</v>
      </c>
      <c r="R51" s="87">
        <v>0</v>
      </c>
      <c r="S51" s="78">
        <v>0</v>
      </c>
      <c r="T51" s="87">
        <f t="shared" si="6"/>
        <v>0</v>
      </c>
      <c r="U51" s="87">
        <v>0</v>
      </c>
      <c r="V51" s="87">
        <v>0</v>
      </c>
      <c r="W51" s="87">
        <f t="shared" si="7"/>
        <v>0</v>
      </c>
      <c r="X51" s="87">
        <v>0</v>
      </c>
      <c r="Y51" s="78">
        <v>0</v>
      </c>
      <c r="Z51" s="79">
        <f t="shared" si="8"/>
        <v>0</v>
      </c>
      <c r="AA51" s="87">
        <f t="shared" si="9"/>
        <v>0</v>
      </c>
      <c r="AB51" s="87">
        <v>0</v>
      </c>
      <c r="AC51" s="78">
        <v>0</v>
      </c>
      <c r="AD51" s="87">
        <f t="shared" si="10"/>
        <v>0</v>
      </c>
      <c r="AE51" s="87">
        <v>0</v>
      </c>
      <c r="AF51" s="78">
        <v>0</v>
      </c>
      <c r="AG51" s="87">
        <f t="shared" si="11"/>
        <v>0</v>
      </c>
      <c r="AH51" s="87">
        <v>0</v>
      </c>
      <c r="AI51" s="78">
        <v>0</v>
      </c>
      <c r="AJ51" s="87">
        <f t="shared" si="12"/>
        <v>0</v>
      </c>
      <c r="AK51" s="87">
        <v>0</v>
      </c>
      <c r="AL51" s="78">
        <v>0</v>
      </c>
      <c r="AM51" s="87">
        <f t="shared" si="13"/>
        <v>0</v>
      </c>
      <c r="AN51" s="87">
        <v>0</v>
      </c>
      <c r="AO51" s="78">
        <v>0</v>
      </c>
    </row>
    <row r="52" spans="1:41" ht="19.5" customHeight="1">
      <c r="A52" s="67" t="s">
        <v>38</v>
      </c>
      <c r="B52" s="67" t="s">
        <v>38</v>
      </c>
      <c r="C52" s="67" t="s">
        <v>38</v>
      </c>
      <c r="D52" s="67" t="s">
        <v>208</v>
      </c>
      <c r="E52" s="87">
        <f t="shared" si="0"/>
        <v>0.01</v>
      </c>
      <c r="F52" s="87">
        <f t="shared" si="1"/>
        <v>0.01</v>
      </c>
      <c r="G52" s="87">
        <f t="shared" si="14"/>
        <v>0.01</v>
      </c>
      <c r="H52" s="87">
        <v>0.01</v>
      </c>
      <c r="I52" s="78">
        <v>0</v>
      </c>
      <c r="J52" s="87">
        <f t="shared" si="2"/>
        <v>0</v>
      </c>
      <c r="K52" s="87">
        <v>0</v>
      </c>
      <c r="L52" s="78">
        <v>0</v>
      </c>
      <c r="M52" s="87">
        <f t="shared" si="3"/>
        <v>0</v>
      </c>
      <c r="N52" s="87">
        <v>0</v>
      </c>
      <c r="O52" s="78">
        <v>0</v>
      </c>
      <c r="P52" s="79">
        <f t="shared" si="4"/>
        <v>0</v>
      </c>
      <c r="Q52" s="87">
        <f t="shared" si="5"/>
        <v>0</v>
      </c>
      <c r="R52" s="87">
        <v>0</v>
      </c>
      <c r="S52" s="78">
        <v>0</v>
      </c>
      <c r="T52" s="87">
        <f t="shared" si="6"/>
        <v>0</v>
      </c>
      <c r="U52" s="87">
        <v>0</v>
      </c>
      <c r="V52" s="87">
        <v>0</v>
      </c>
      <c r="W52" s="87">
        <f t="shared" si="7"/>
        <v>0</v>
      </c>
      <c r="X52" s="87">
        <v>0</v>
      </c>
      <c r="Y52" s="78">
        <v>0</v>
      </c>
      <c r="Z52" s="79">
        <f t="shared" si="8"/>
        <v>0</v>
      </c>
      <c r="AA52" s="87">
        <f t="shared" si="9"/>
        <v>0</v>
      </c>
      <c r="AB52" s="87">
        <v>0</v>
      </c>
      <c r="AC52" s="78">
        <v>0</v>
      </c>
      <c r="AD52" s="87">
        <f t="shared" si="10"/>
        <v>0</v>
      </c>
      <c r="AE52" s="87">
        <v>0</v>
      </c>
      <c r="AF52" s="78">
        <v>0</v>
      </c>
      <c r="AG52" s="87">
        <f t="shared" si="11"/>
        <v>0</v>
      </c>
      <c r="AH52" s="87">
        <v>0</v>
      </c>
      <c r="AI52" s="78">
        <v>0</v>
      </c>
      <c r="AJ52" s="87">
        <f t="shared" si="12"/>
        <v>0</v>
      </c>
      <c r="AK52" s="87">
        <v>0</v>
      </c>
      <c r="AL52" s="78">
        <v>0</v>
      </c>
      <c r="AM52" s="87">
        <f t="shared" si="13"/>
        <v>0</v>
      </c>
      <c r="AN52" s="87">
        <v>0</v>
      </c>
      <c r="AO52" s="78">
        <v>0</v>
      </c>
    </row>
    <row r="53" spans="1:41" ht="19.5" customHeight="1">
      <c r="A53" s="67" t="s">
        <v>209</v>
      </c>
      <c r="B53" s="67" t="s">
        <v>90</v>
      </c>
      <c r="C53" s="67" t="s">
        <v>121</v>
      </c>
      <c r="D53" s="67" t="s">
        <v>210</v>
      </c>
      <c r="E53" s="87">
        <f t="shared" si="0"/>
        <v>0.01</v>
      </c>
      <c r="F53" s="87">
        <f t="shared" si="1"/>
        <v>0.01</v>
      </c>
      <c r="G53" s="87">
        <f t="shared" si="14"/>
        <v>0.01</v>
      </c>
      <c r="H53" s="87">
        <v>0.01</v>
      </c>
      <c r="I53" s="78">
        <v>0</v>
      </c>
      <c r="J53" s="87">
        <f t="shared" si="2"/>
        <v>0</v>
      </c>
      <c r="K53" s="87">
        <v>0</v>
      </c>
      <c r="L53" s="78">
        <v>0</v>
      </c>
      <c r="M53" s="87">
        <f t="shared" si="3"/>
        <v>0</v>
      </c>
      <c r="N53" s="87">
        <v>0</v>
      </c>
      <c r="O53" s="78">
        <v>0</v>
      </c>
      <c r="P53" s="79">
        <f t="shared" si="4"/>
        <v>0</v>
      </c>
      <c r="Q53" s="87">
        <f t="shared" si="5"/>
        <v>0</v>
      </c>
      <c r="R53" s="87">
        <v>0</v>
      </c>
      <c r="S53" s="78">
        <v>0</v>
      </c>
      <c r="T53" s="87">
        <f t="shared" si="6"/>
        <v>0</v>
      </c>
      <c r="U53" s="87">
        <v>0</v>
      </c>
      <c r="V53" s="87">
        <v>0</v>
      </c>
      <c r="W53" s="87">
        <f t="shared" si="7"/>
        <v>0</v>
      </c>
      <c r="X53" s="87">
        <v>0</v>
      </c>
      <c r="Y53" s="78">
        <v>0</v>
      </c>
      <c r="Z53" s="79">
        <f t="shared" si="8"/>
        <v>0</v>
      </c>
      <c r="AA53" s="87">
        <f t="shared" si="9"/>
        <v>0</v>
      </c>
      <c r="AB53" s="87">
        <v>0</v>
      </c>
      <c r="AC53" s="78">
        <v>0</v>
      </c>
      <c r="AD53" s="87">
        <f t="shared" si="10"/>
        <v>0</v>
      </c>
      <c r="AE53" s="87">
        <v>0</v>
      </c>
      <c r="AF53" s="78">
        <v>0</v>
      </c>
      <c r="AG53" s="87">
        <f t="shared" si="11"/>
        <v>0</v>
      </c>
      <c r="AH53" s="87">
        <v>0</v>
      </c>
      <c r="AI53" s="78">
        <v>0</v>
      </c>
      <c r="AJ53" s="87">
        <f t="shared" si="12"/>
        <v>0</v>
      </c>
      <c r="AK53" s="87">
        <v>0</v>
      </c>
      <c r="AL53" s="78">
        <v>0</v>
      </c>
      <c r="AM53" s="87">
        <f t="shared" si="13"/>
        <v>0</v>
      </c>
      <c r="AN53" s="87">
        <v>0</v>
      </c>
      <c r="AO53" s="78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2"/>
  <sheetViews>
    <sheetView showGridLines="0" showZeros="0" workbookViewId="0" topLeftCell="AC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54"/>
      <c r="B1" s="54"/>
      <c r="C1" s="54"/>
      <c r="D1" s="54"/>
      <c r="DI1" s="127" t="s">
        <v>217</v>
      </c>
    </row>
    <row r="2" spans="1:113" ht="19.5" customHeight="1">
      <c r="A2" s="56" t="s">
        <v>218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</row>
    <row r="3" spans="1:113" ht="19.5" customHeight="1">
      <c r="A3" s="116" t="s">
        <v>0</v>
      </c>
      <c r="B3" s="101"/>
      <c r="C3" s="101"/>
      <c r="D3" s="101"/>
      <c r="F3" s="120"/>
      <c r="DI3" s="127" t="s">
        <v>5</v>
      </c>
    </row>
    <row r="4" spans="1:113" ht="19.5" customHeight="1">
      <c r="A4" s="117" t="s">
        <v>58</v>
      </c>
      <c r="B4" s="118"/>
      <c r="C4" s="118"/>
      <c r="D4" s="119"/>
      <c r="E4" s="83" t="s">
        <v>59</v>
      </c>
      <c r="F4" s="97" t="s">
        <v>219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97" t="s">
        <v>220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9"/>
      <c r="AV4" s="97" t="s">
        <v>221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9"/>
      <c r="BH4" s="97" t="s">
        <v>222</v>
      </c>
      <c r="BI4" s="98"/>
      <c r="BJ4" s="98"/>
      <c r="BK4" s="98"/>
      <c r="BL4" s="99"/>
      <c r="BM4" s="97" t="s">
        <v>223</v>
      </c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9"/>
      <c r="BZ4" s="97" t="s">
        <v>224</v>
      </c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9"/>
      <c r="CR4" s="124" t="s">
        <v>225</v>
      </c>
      <c r="CS4" s="125"/>
      <c r="CT4" s="126"/>
      <c r="CU4" s="124" t="s">
        <v>226</v>
      </c>
      <c r="CV4" s="125"/>
      <c r="CW4" s="125"/>
      <c r="CX4" s="125"/>
      <c r="CY4" s="125"/>
      <c r="CZ4" s="126"/>
      <c r="DA4" s="124" t="s">
        <v>227</v>
      </c>
      <c r="DB4" s="125"/>
      <c r="DC4" s="126"/>
      <c r="DD4" s="97" t="s">
        <v>228</v>
      </c>
      <c r="DE4" s="98"/>
      <c r="DF4" s="98"/>
      <c r="DG4" s="98"/>
      <c r="DH4" s="98"/>
      <c r="DI4" s="99"/>
    </row>
    <row r="5" spans="1:113" ht="19.5" customHeight="1">
      <c r="A5" s="59" t="s">
        <v>69</v>
      </c>
      <c r="B5" s="60"/>
      <c r="C5" s="61"/>
      <c r="D5" s="83" t="s">
        <v>229</v>
      </c>
      <c r="E5" s="74"/>
      <c r="F5" s="121" t="s">
        <v>74</v>
      </c>
      <c r="G5" s="121" t="s">
        <v>230</v>
      </c>
      <c r="H5" s="121" t="s">
        <v>231</v>
      </c>
      <c r="I5" s="121" t="s">
        <v>232</v>
      </c>
      <c r="J5" s="121" t="s">
        <v>233</v>
      </c>
      <c r="K5" s="121" t="s">
        <v>234</v>
      </c>
      <c r="L5" s="121" t="s">
        <v>235</v>
      </c>
      <c r="M5" s="121" t="s">
        <v>236</v>
      </c>
      <c r="N5" s="121" t="s">
        <v>237</v>
      </c>
      <c r="O5" s="121" t="s">
        <v>238</v>
      </c>
      <c r="P5" s="121" t="s">
        <v>239</v>
      </c>
      <c r="Q5" s="121" t="s">
        <v>240</v>
      </c>
      <c r="R5" s="121" t="s">
        <v>241</v>
      </c>
      <c r="S5" s="121" t="s">
        <v>242</v>
      </c>
      <c r="T5" s="121" t="s">
        <v>74</v>
      </c>
      <c r="U5" s="121" t="s">
        <v>243</v>
      </c>
      <c r="V5" s="121" t="s">
        <v>244</v>
      </c>
      <c r="W5" s="121" t="s">
        <v>245</v>
      </c>
      <c r="X5" s="121" t="s">
        <v>246</v>
      </c>
      <c r="Y5" s="121" t="s">
        <v>247</v>
      </c>
      <c r="Z5" s="121" t="s">
        <v>248</v>
      </c>
      <c r="AA5" s="121" t="s">
        <v>249</v>
      </c>
      <c r="AB5" s="121" t="s">
        <v>250</v>
      </c>
      <c r="AC5" s="121" t="s">
        <v>251</v>
      </c>
      <c r="AD5" s="121" t="s">
        <v>252</v>
      </c>
      <c r="AE5" s="121" t="s">
        <v>253</v>
      </c>
      <c r="AF5" s="121" t="s">
        <v>254</v>
      </c>
      <c r="AG5" s="121" t="s">
        <v>255</v>
      </c>
      <c r="AH5" s="121" t="s">
        <v>256</v>
      </c>
      <c r="AI5" s="121" t="s">
        <v>257</v>
      </c>
      <c r="AJ5" s="121" t="s">
        <v>258</v>
      </c>
      <c r="AK5" s="121" t="s">
        <v>259</v>
      </c>
      <c r="AL5" s="121" t="s">
        <v>260</v>
      </c>
      <c r="AM5" s="121" t="s">
        <v>261</v>
      </c>
      <c r="AN5" s="121" t="s">
        <v>262</v>
      </c>
      <c r="AO5" s="121" t="s">
        <v>263</v>
      </c>
      <c r="AP5" s="121" t="s">
        <v>264</v>
      </c>
      <c r="AQ5" s="121" t="s">
        <v>265</v>
      </c>
      <c r="AR5" s="121" t="s">
        <v>266</v>
      </c>
      <c r="AS5" s="121" t="s">
        <v>267</v>
      </c>
      <c r="AT5" s="121" t="s">
        <v>268</v>
      </c>
      <c r="AU5" s="121" t="s">
        <v>269</v>
      </c>
      <c r="AV5" s="121" t="s">
        <v>74</v>
      </c>
      <c r="AW5" s="121" t="s">
        <v>270</v>
      </c>
      <c r="AX5" s="121" t="s">
        <v>271</v>
      </c>
      <c r="AY5" s="121" t="s">
        <v>272</v>
      </c>
      <c r="AZ5" s="121" t="s">
        <v>273</v>
      </c>
      <c r="BA5" s="121" t="s">
        <v>274</v>
      </c>
      <c r="BB5" s="121" t="s">
        <v>275</v>
      </c>
      <c r="BC5" s="121" t="s">
        <v>276</v>
      </c>
      <c r="BD5" s="121" t="s">
        <v>277</v>
      </c>
      <c r="BE5" s="121" t="s">
        <v>278</v>
      </c>
      <c r="BF5" s="121" t="s">
        <v>279</v>
      </c>
      <c r="BG5" s="73" t="s">
        <v>280</v>
      </c>
      <c r="BH5" s="73" t="s">
        <v>74</v>
      </c>
      <c r="BI5" s="73" t="s">
        <v>281</v>
      </c>
      <c r="BJ5" s="73" t="s">
        <v>282</v>
      </c>
      <c r="BK5" s="73" t="s">
        <v>283</v>
      </c>
      <c r="BL5" s="73" t="s">
        <v>284</v>
      </c>
      <c r="BM5" s="121" t="s">
        <v>74</v>
      </c>
      <c r="BN5" s="121" t="s">
        <v>285</v>
      </c>
      <c r="BO5" s="121" t="s">
        <v>286</v>
      </c>
      <c r="BP5" s="121" t="s">
        <v>287</v>
      </c>
      <c r="BQ5" s="121" t="s">
        <v>288</v>
      </c>
      <c r="BR5" s="121" t="s">
        <v>289</v>
      </c>
      <c r="BS5" s="121" t="s">
        <v>290</v>
      </c>
      <c r="BT5" s="121" t="s">
        <v>291</v>
      </c>
      <c r="BU5" s="121" t="s">
        <v>292</v>
      </c>
      <c r="BV5" s="121" t="s">
        <v>293</v>
      </c>
      <c r="BW5" s="91" t="s">
        <v>294</v>
      </c>
      <c r="BX5" s="91" t="s">
        <v>295</v>
      </c>
      <c r="BY5" s="121" t="s">
        <v>296</v>
      </c>
      <c r="BZ5" s="121" t="s">
        <v>74</v>
      </c>
      <c r="CA5" s="121" t="s">
        <v>285</v>
      </c>
      <c r="CB5" s="121" t="s">
        <v>286</v>
      </c>
      <c r="CC5" s="121" t="s">
        <v>287</v>
      </c>
      <c r="CD5" s="121" t="s">
        <v>288</v>
      </c>
      <c r="CE5" s="121" t="s">
        <v>289</v>
      </c>
      <c r="CF5" s="121" t="s">
        <v>290</v>
      </c>
      <c r="CG5" s="121" t="s">
        <v>291</v>
      </c>
      <c r="CH5" s="121" t="s">
        <v>297</v>
      </c>
      <c r="CI5" s="121" t="s">
        <v>298</v>
      </c>
      <c r="CJ5" s="121" t="s">
        <v>299</v>
      </c>
      <c r="CK5" s="121" t="s">
        <v>300</v>
      </c>
      <c r="CL5" s="121" t="s">
        <v>292</v>
      </c>
      <c r="CM5" s="121" t="s">
        <v>293</v>
      </c>
      <c r="CN5" s="121" t="s">
        <v>301</v>
      </c>
      <c r="CO5" s="91" t="s">
        <v>294</v>
      </c>
      <c r="CP5" s="91" t="s">
        <v>295</v>
      </c>
      <c r="CQ5" s="121" t="s">
        <v>302</v>
      </c>
      <c r="CR5" s="91" t="s">
        <v>74</v>
      </c>
      <c r="CS5" s="91" t="s">
        <v>303</v>
      </c>
      <c r="CT5" s="121" t="s">
        <v>304</v>
      </c>
      <c r="CU5" s="91" t="s">
        <v>74</v>
      </c>
      <c r="CV5" s="91" t="s">
        <v>303</v>
      </c>
      <c r="CW5" s="121" t="s">
        <v>305</v>
      </c>
      <c r="CX5" s="91" t="s">
        <v>306</v>
      </c>
      <c r="CY5" s="91" t="s">
        <v>307</v>
      </c>
      <c r="CZ5" s="73" t="s">
        <v>304</v>
      </c>
      <c r="DA5" s="91" t="s">
        <v>74</v>
      </c>
      <c r="DB5" s="91" t="s">
        <v>227</v>
      </c>
      <c r="DC5" s="91" t="s">
        <v>308</v>
      </c>
      <c r="DD5" s="121" t="s">
        <v>74</v>
      </c>
      <c r="DE5" s="121" t="s">
        <v>309</v>
      </c>
      <c r="DF5" s="121" t="s">
        <v>310</v>
      </c>
      <c r="DG5" s="121" t="s">
        <v>308</v>
      </c>
      <c r="DH5" s="121" t="s">
        <v>311</v>
      </c>
      <c r="DI5" s="121" t="s">
        <v>228</v>
      </c>
    </row>
    <row r="6" spans="1:113" ht="30.75" customHeight="1">
      <c r="A6" s="64" t="s">
        <v>79</v>
      </c>
      <c r="B6" s="64" t="s">
        <v>80</v>
      </c>
      <c r="C6" s="65" t="s">
        <v>81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5"/>
      <c r="BH6" s="75"/>
      <c r="BI6" s="75"/>
      <c r="BJ6" s="75"/>
      <c r="BK6" s="75"/>
      <c r="BL6" s="75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95"/>
      <c r="BX6" s="95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95"/>
      <c r="CP6" s="95"/>
      <c r="CQ6" s="76"/>
      <c r="CR6" s="95"/>
      <c r="CS6" s="95"/>
      <c r="CT6" s="76"/>
      <c r="CU6" s="95"/>
      <c r="CV6" s="95"/>
      <c r="CW6" s="76"/>
      <c r="CX6" s="95"/>
      <c r="CY6" s="95"/>
      <c r="CZ6" s="75"/>
      <c r="DA6" s="95"/>
      <c r="DB6" s="95"/>
      <c r="DC6" s="95"/>
      <c r="DD6" s="76"/>
      <c r="DE6" s="76"/>
      <c r="DF6" s="76"/>
      <c r="DG6" s="76"/>
      <c r="DH6" s="76"/>
      <c r="DI6" s="76"/>
    </row>
    <row r="7" spans="1:113" ht="19.5" customHeight="1">
      <c r="A7" s="86" t="s">
        <v>38</v>
      </c>
      <c r="B7" s="86" t="s">
        <v>38</v>
      </c>
      <c r="C7" s="86" t="s">
        <v>38</v>
      </c>
      <c r="D7" s="86" t="s">
        <v>59</v>
      </c>
      <c r="E7" s="122">
        <f aca="true" t="shared" si="0" ref="E7:E32">SUM(F7,T7,AV7,BH7,BM7,BZ7,CR7,CU7,DA7,DD7)</f>
        <v>13425.94</v>
      </c>
      <c r="F7" s="122">
        <f>SUM(G7:S7)</f>
        <v>6102.53</v>
      </c>
      <c r="G7" s="122">
        <v>1855.37</v>
      </c>
      <c r="H7" s="122">
        <v>2119.53</v>
      </c>
      <c r="I7" s="122">
        <v>149.25</v>
      </c>
      <c r="J7" s="122">
        <v>0</v>
      </c>
      <c r="K7" s="122">
        <v>94.94</v>
      </c>
      <c r="L7" s="122">
        <v>619.73</v>
      </c>
      <c r="M7" s="122">
        <v>10.3</v>
      </c>
      <c r="N7" s="122">
        <v>480.46</v>
      </c>
      <c r="O7" s="123">
        <v>89.42</v>
      </c>
      <c r="P7" s="123">
        <v>8.86</v>
      </c>
      <c r="Q7" s="123">
        <v>617.17</v>
      </c>
      <c r="R7" s="123">
        <v>0</v>
      </c>
      <c r="S7" s="123">
        <v>57.5</v>
      </c>
      <c r="T7" s="123">
        <f>SUM(U7:AU7)</f>
        <v>6529.240000000001</v>
      </c>
      <c r="U7" s="123">
        <f>U8+U14+U17+U25+U29</f>
        <v>244.68999999999997</v>
      </c>
      <c r="V7" s="123">
        <f aca="true" t="shared" si="1" ref="V7:AU7">V8+V14+V17+V25+V29</f>
        <v>113.41</v>
      </c>
      <c r="W7" s="123">
        <f t="shared" si="1"/>
        <v>48</v>
      </c>
      <c r="X7" s="123">
        <f t="shared" si="1"/>
        <v>0</v>
      </c>
      <c r="Y7" s="123">
        <f t="shared" si="1"/>
        <v>45.27</v>
      </c>
      <c r="Z7" s="123">
        <f t="shared" si="1"/>
        <v>268.78999999999996</v>
      </c>
      <c r="AA7" s="123">
        <f t="shared" si="1"/>
        <v>63.15</v>
      </c>
      <c r="AB7" s="123">
        <f t="shared" si="1"/>
        <v>0</v>
      </c>
      <c r="AC7" s="123">
        <f t="shared" si="1"/>
        <v>967</v>
      </c>
      <c r="AD7" s="123">
        <f t="shared" si="1"/>
        <v>509.37</v>
      </c>
      <c r="AE7" s="123">
        <f t="shared" si="1"/>
        <v>0</v>
      </c>
      <c r="AF7" s="123">
        <f t="shared" si="1"/>
        <v>475</v>
      </c>
      <c r="AG7" s="123">
        <f t="shared" si="1"/>
        <v>1505.3899999999999</v>
      </c>
      <c r="AH7" s="123">
        <f t="shared" si="1"/>
        <v>78</v>
      </c>
      <c r="AI7" s="123">
        <f t="shared" si="1"/>
        <v>220</v>
      </c>
      <c r="AJ7" s="123">
        <f t="shared" si="1"/>
        <v>17</v>
      </c>
      <c r="AK7" s="123">
        <f t="shared" si="1"/>
        <v>0</v>
      </c>
      <c r="AL7" s="123">
        <f t="shared" si="1"/>
        <v>0</v>
      </c>
      <c r="AM7" s="123">
        <f t="shared" si="1"/>
        <v>0</v>
      </c>
      <c r="AN7" s="123">
        <f t="shared" si="1"/>
        <v>92</v>
      </c>
      <c r="AO7" s="123">
        <f t="shared" si="1"/>
        <v>407</v>
      </c>
      <c r="AP7" s="123">
        <f t="shared" si="1"/>
        <v>101.52</v>
      </c>
      <c r="AQ7" s="123">
        <f t="shared" si="1"/>
        <v>55.6</v>
      </c>
      <c r="AR7" s="123">
        <f t="shared" si="1"/>
        <v>346.67</v>
      </c>
      <c r="AS7" s="123">
        <f t="shared" si="1"/>
        <v>407.47</v>
      </c>
      <c r="AT7" s="123">
        <f t="shared" si="1"/>
        <v>0</v>
      </c>
      <c r="AU7" s="123">
        <f t="shared" si="1"/>
        <v>563.91</v>
      </c>
      <c r="AV7" s="123">
        <f>SUM(AW7:BG7)</f>
        <v>198.86</v>
      </c>
      <c r="AW7" s="123">
        <v>185.27</v>
      </c>
      <c r="AX7" s="123">
        <v>0</v>
      </c>
      <c r="AY7" s="123">
        <v>0</v>
      </c>
      <c r="AZ7" s="123">
        <v>0</v>
      </c>
      <c r="BA7" s="123">
        <v>2.3</v>
      </c>
      <c r="BB7" s="123">
        <v>0</v>
      </c>
      <c r="BC7" s="123">
        <v>0</v>
      </c>
      <c r="BD7" s="123">
        <v>0</v>
      </c>
      <c r="BE7" s="123">
        <v>0.62</v>
      </c>
      <c r="BF7" s="123">
        <v>0</v>
      </c>
      <c r="BG7" s="123">
        <v>10.67</v>
      </c>
      <c r="BH7" s="123">
        <f>SUM(BI7:BL7)</f>
        <v>0</v>
      </c>
      <c r="BI7" s="123">
        <v>0</v>
      </c>
      <c r="BJ7" s="123">
        <v>0</v>
      </c>
      <c r="BK7" s="123">
        <v>0</v>
      </c>
      <c r="BL7" s="123">
        <v>0</v>
      </c>
      <c r="BM7" s="123">
        <f>SUM(BN7:BY7)</f>
        <v>0</v>
      </c>
      <c r="BN7" s="123">
        <v>0</v>
      </c>
      <c r="BO7" s="123">
        <v>0</v>
      </c>
      <c r="BP7" s="123">
        <v>0</v>
      </c>
      <c r="BQ7" s="123">
        <v>0</v>
      </c>
      <c r="BR7" s="123">
        <v>0</v>
      </c>
      <c r="BS7" s="123"/>
      <c r="BT7" s="123">
        <v>0</v>
      </c>
      <c r="BU7" s="123">
        <v>0</v>
      </c>
      <c r="BV7" s="123">
        <v>0</v>
      </c>
      <c r="BW7" s="123">
        <v>0</v>
      </c>
      <c r="BX7" s="123">
        <v>0</v>
      </c>
      <c r="BY7" s="123">
        <v>0</v>
      </c>
      <c r="BZ7" s="123">
        <f>SUM(CA7:CQ7)</f>
        <v>595.31</v>
      </c>
      <c r="CA7" s="123">
        <v>0</v>
      </c>
      <c r="CB7" s="123">
        <v>359.31</v>
      </c>
      <c r="CC7" s="123">
        <v>0</v>
      </c>
      <c r="CD7" s="123">
        <v>0</v>
      </c>
      <c r="CE7" s="123">
        <v>0</v>
      </c>
      <c r="CF7" s="123">
        <v>200</v>
      </c>
      <c r="CG7" s="123">
        <v>0</v>
      </c>
      <c r="CH7" s="123">
        <v>0</v>
      </c>
      <c r="CI7" s="123">
        <v>0</v>
      </c>
      <c r="CJ7" s="123">
        <v>0</v>
      </c>
      <c r="CK7" s="123">
        <v>0</v>
      </c>
      <c r="CL7" s="123">
        <v>36</v>
      </c>
      <c r="CM7" s="123">
        <v>0</v>
      </c>
      <c r="CN7" s="123">
        <v>0</v>
      </c>
      <c r="CO7" s="123">
        <v>0</v>
      </c>
      <c r="CP7" s="123">
        <v>0</v>
      </c>
      <c r="CQ7" s="123">
        <v>0</v>
      </c>
      <c r="CR7" s="123">
        <v>0</v>
      </c>
      <c r="CS7" s="123">
        <v>0</v>
      </c>
      <c r="CT7" s="123">
        <v>0</v>
      </c>
      <c r="CU7" s="123">
        <v>0</v>
      </c>
      <c r="CV7" s="123">
        <v>0</v>
      </c>
      <c r="CW7" s="123">
        <v>0</v>
      </c>
      <c r="CX7" s="123">
        <v>0</v>
      </c>
      <c r="CY7" s="123">
        <v>0</v>
      </c>
      <c r="CZ7" s="123">
        <v>0</v>
      </c>
      <c r="DA7" s="123">
        <v>0</v>
      </c>
      <c r="DB7" s="123">
        <v>0</v>
      </c>
      <c r="DC7" s="123">
        <v>0</v>
      </c>
      <c r="DD7" s="123">
        <v>0</v>
      </c>
      <c r="DE7" s="123">
        <v>0</v>
      </c>
      <c r="DF7" s="123">
        <v>0</v>
      </c>
      <c r="DG7" s="123">
        <v>0</v>
      </c>
      <c r="DH7" s="123">
        <v>0</v>
      </c>
      <c r="DI7" s="123">
        <v>0</v>
      </c>
    </row>
    <row r="8" spans="1:113" s="113" customFormat="1" ht="19.5" customHeight="1">
      <c r="A8" s="86" t="s">
        <v>38</v>
      </c>
      <c r="B8" s="86" t="s">
        <v>38</v>
      </c>
      <c r="C8" s="86" t="s">
        <v>38</v>
      </c>
      <c r="D8" s="86" t="s">
        <v>312</v>
      </c>
      <c r="E8" s="122">
        <f t="shared" si="0"/>
        <v>10802.34</v>
      </c>
      <c r="F8" s="122">
        <f aca="true" t="shared" si="2" ref="F8:F32">SUM(G8:S8)</f>
        <v>3915.3900000000003</v>
      </c>
      <c r="G8" s="122">
        <v>1855.37</v>
      </c>
      <c r="H8" s="122">
        <v>1749.47</v>
      </c>
      <c r="I8" s="122">
        <v>149.25</v>
      </c>
      <c r="J8" s="122">
        <v>0</v>
      </c>
      <c r="K8" s="122">
        <v>94.94</v>
      </c>
      <c r="L8" s="122">
        <v>0</v>
      </c>
      <c r="M8" s="122">
        <v>0</v>
      </c>
      <c r="N8" s="122">
        <v>0</v>
      </c>
      <c r="O8" s="123">
        <v>0</v>
      </c>
      <c r="P8" s="123">
        <v>8.86</v>
      </c>
      <c r="Q8" s="123">
        <v>0</v>
      </c>
      <c r="R8" s="123">
        <v>0</v>
      </c>
      <c r="S8" s="123">
        <v>57.5</v>
      </c>
      <c r="T8" s="123">
        <f aca="true" t="shared" si="3" ref="T8:T32">SUM(U8:AU8)</f>
        <v>6291.02</v>
      </c>
      <c r="U8" s="123">
        <f>U9</f>
        <v>244.68999999999997</v>
      </c>
      <c r="V8" s="123">
        <f aca="true" t="shared" si="4" ref="V8:AU8">V9</f>
        <v>113.41</v>
      </c>
      <c r="W8" s="123">
        <f t="shared" si="4"/>
        <v>48</v>
      </c>
      <c r="X8" s="123">
        <f t="shared" si="4"/>
        <v>0</v>
      </c>
      <c r="Y8" s="123">
        <f t="shared" si="4"/>
        <v>45.27</v>
      </c>
      <c r="Z8" s="123">
        <f t="shared" si="4"/>
        <v>268.78999999999996</v>
      </c>
      <c r="AA8" s="123">
        <f t="shared" si="4"/>
        <v>63.15</v>
      </c>
      <c r="AB8" s="123">
        <f t="shared" si="4"/>
        <v>0</v>
      </c>
      <c r="AC8" s="123">
        <f t="shared" si="4"/>
        <v>967</v>
      </c>
      <c r="AD8" s="123">
        <f t="shared" si="4"/>
        <v>509.37</v>
      </c>
      <c r="AE8" s="123">
        <f t="shared" si="4"/>
        <v>0</v>
      </c>
      <c r="AF8" s="123">
        <f t="shared" si="4"/>
        <v>475</v>
      </c>
      <c r="AG8" s="123">
        <f t="shared" si="4"/>
        <v>1505.3899999999999</v>
      </c>
      <c r="AH8" s="123">
        <f t="shared" si="4"/>
        <v>78</v>
      </c>
      <c r="AI8" s="123">
        <f t="shared" si="4"/>
        <v>0</v>
      </c>
      <c r="AJ8" s="123">
        <f t="shared" si="4"/>
        <v>17</v>
      </c>
      <c r="AK8" s="123">
        <f t="shared" si="4"/>
        <v>0</v>
      </c>
      <c r="AL8" s="123">
        <f t="shared" si="4"/>
        <v>0</v>
      </c>
      <c r="AM8" s="123">
        <f t="shared" si="4"/>
        <v>0</v>
      </c>
      <c r="AN8" s="123">
        <f t="shared" si="4"/>
        <v>92</v>
      </c>
      <c r="AO8" s="123">
        <f t="shared" si="4"/>
        <v>407</v>
      </c>
      <c r="AP8" s="123">
        <f t="shared" si="4"/>
        <v>101.52</v>
      </c>
      <c r="AQ8" s="123">
        <f t="shared" si="4"/>
        <v>55.6</v>
      </c>
      <c r="AR8" s="123">
        <f t="shared" si="4"/>
        <v>346.67</v>
      </c>
      <c r="AS8" s="123">
        <f t="shared" si="4"/>
        <v>407.47</v>
      </c>
      <c r="AT8" s="123">
        <f t="shared" si="4"/>
        <v>0</v>
      </c>
      <c r="AU8" s="123">
        <f t="shared" si="4"/>
        <v>545.6899999999999</v>
      </c>
      <c r="AV8" s="123">
        <f aca="true" t="shared" si="5" ref="AV8:AV32">SUM(AW8:BG8)</f>
        <v>0.62</v>
      </c>
      <c r="AW8" s="123">
        <v>0</v>
      </c>
      <c r="AX8" s="123">
        <v>0</v>
      </c>
      <c r="AY8" s="123">
        <v>0</v>
      </c>
      <c r="AZ8" s="123">
        <v>0</v>
      </c>
      <c r="BA8" s="123">
        <v>0</v>
      </c>
      <c r="BB8" s="123">
        <v>0</v>
      </c>
      <c r="BC8" s="123">
        <v>0</v>
      </c>
      <c r="BD8" s="123">
        <v>0</v>
      </c>
      <c r="BE8" s="123">
        <v>0.62</v>
      </c>
      <c r="BF8" s="123">
        <v>0</v>
      </c>
      <c r="BG8" s="123">
        <v>0</v>
      </c>
      <c r="BH8" s="123">
        <v>0</v>
      </c>
      <c r="BI8" s="123">
        <v>0</v>
      </c>
      <c r="BJ8" s="123">
        <v>0</v>
      </c>
      <c r="BK8" s="123">
        <v>0</v>
      </c>
      <c r="BL8" s="123">
        <v>0</v>
      </c>
      <c r="BM8" s="123">
        <f aca="true" t="shared" si="6" ref="BM8:BM32">SUM(BN8:BY8)</f>
        <v>0</v>
      </c>
      <c r="BN8" s="123">
        <v>0</v>
      </c>
      <c r="BO8" s="123">
        <v>0</v>
      </c>
      <c r="BP8" s="123">
        <v>0</v>
      </c>
      <c r="BQ8" s="123">
        <v>0</v>
      </c>
      <c r="BR8" s="123">
        <v>0</v>
      </c>
      <c r="BS8" s="123"/>
      <c r="BT8" s="123">
        <v>0</v>
      </c>
      <c r="BU8" s="123">
        <v>0</v>
      </c>
      <c r="BV8" s="123">
        <v>0</v>
      </c>
      <c r="BW8" s="123">
        <v>0</v>
      </c>
      <c r="BX8" s="123">
        <v>0</v>
      </c>
      <c r="BY8" s="123">
        <v>0</v>
      </c>
      <c r="BZ8" s="123">
        <f aca="true" t="shared" si="7" ref="BZ8:BZ32">SUM(CA8:CQ8)</f>
        <v>595.31</v>
      </c>
      <c r="CA8" s="123">
        <v>0</v>
      </c>
      <c r="CB8" s="123">
        <v>359.31</v>
      </c>
      <c r="CC8" s="123">
        <v>0</v>
      </c>
      <c r="CD8" s="123">
        <v>0</v>
      </c>
      <c r="CE8" s="123">
        <v>0</v>
      </c>
      <c r="CF8" s="123">
        <v>200</v>
      </c>
      <c r="CG8" s="123">
        <v>0</v>
      </c>
      <c r="CH8" s="123">
        <v>0</v>
      </c>
      <c r="CI8" s="123">
        <v>0</v>
      </c>
      <c r="CJ8" s="123">
        <v>0</v>
      </c>
      <c r="CK8" s="123">
        <v>0</v>
      </c>
      <c r="CL8" s="123">
        <v>36</v>
      </c>
      <c r="CM8" s="123">
        <v>0</v>
      </c>
      <c r="CN8" s="123">
        <v>0</v>
      </c>
      <c r="CO8" s="123">
        <v>0</v>
      </c>
      <c r="CP8" s="123">
        <v>0</v>
      </c>
      <c r="CQ8" s="123">
        <v>0</v>
      </c>
      <c r="CR8" s="123">
        <v>0</v>
      </c>
      <c r="CS8" s="123">
        <v>0</v>
      </c>
      <c r="CT8" s="123">
        <v>0</v>
      </c>
      <c r="CU8" s="123">
        <v>0</v>
      </c>
      <c r="CV8" s="123">
        <v>0</v>
      </c>
      <c r="CW8" s="123">
        <v>0</v>
      </c>
      <c r="CX8" s="123">
        <v>0</v>
      </c>
      <c r="CY8" s="123">
        <v>0</v>
      </c>
      <c r="CZ8" s="123">
        <v>0</v>
      </c>
      <c r="DA8" s="123">
        <v>0</v>
      </c>
      <c r="DB8" s="123">
        <v>0</v>
      </c>
      <c r="DC8" s="123">
        <v>0</v>
      </c>
      <c r="DD8" s="123">
        <v>0</v>
      </c>
      <c r="DE8" s="123">
        <v>0</v>
      </c>
      <c r="DF8" s="123">
        <v>0</v>
      </c>
      <c r="DG8" s="123">
        <v>0</v>
      </c>
      <c r="DH8" s="123">
        <v>0</v>
      </c>
      <c r="DI8" s="123">
        <v>0</v>
      </c>
    </row>
    <row r="9" spans="1:113" s="114" customFormat="1" ht="19.5" customHeight="1">
      <c r="A9" s="86" t="s">
        <v>38</v>
      </c>
      <c r="B9" s="86" t="s">
        <v>38</v>
      </c>
      <c r="C9" s="86" t="s">
        <v>38</v>
      </c>
      <c r="D9" s="86" t="s">
        <v>313</v>
      </c>
      <c r="E9" s="122">
        <f t="shared" si="0"/>
        <v>10802.34</v>
      </c>
      <c r="F9" s="122">
        <f t="shared" si="2"/>
        <v>3915.3900000000003</v>
      </c>
      <c r="G9" s="122">
        <f>SUM(G10:G13)</f>
        <v>1855.3700000000001</v>
      </c>
      <c r="H9" s="122">
        <f aca="true" t="shared" si="8" ref="H9:S9">SUM(H10:H13)</f>
        <v>1749.4699999999998</v>
      </c>
      <c r="I9" s="122">
        <f t="shared" si="8"/>
        <v>149.25</v>
      </c>
      <c r="J9" s="122">
        <f t="shared" si="8"/>
        <v>0</v>
      </c>
      <c r="K9" s="122">
        <f t="shared" si="8"/>
        <v>94.94</v>
      </c>
      <c r="L9" s="122">
        <f t="shared" si="8"/>
        <v>0</v>
      </c>
      <c r="M9" s="122">
        <f t="shared" si="8"/>
        <v>0</v>
      </c>
      <c r="N9" s="122">
        <f t="shared" si="8"/>
        <v>0</v>
      </c>
      <c r="O9" s="122">
        <f t="shared" si="8"/>
        <v>0</v>
      </c>
      <c r="P9" s="122">
        <f t="shared" si="8"/>
        <v>8.860000000000001</v>
      </c>
      <c r="Q9" s="122">
        <f t="shared" si="8"/>
        <v>0</v>
      </c>
      <c r="R9" s="122">
        <f t="shared" si="8"/>
        <v>0</v>
      </c>
      <c r="S9" s="122">
        <f t="shared" si="8"/>
        <v>57.5</v>
      </c>
      <c r="T9" s="123">
        <f t="shared" si="3"/>
        <v>6291.02</v>
      </c>
      <c r="U9" s="123">
        <f>SUM(U10:U13)</f>
        <v>244.68999999999997</v>
      </c>
      <c r="V9" s="123">
        <f aca="true" t="shared" si="9" ref="V9:AU9">SUM(V10:V13)</f>
        <v>113.41</v>
      </c>
      <c r="W9" s="123">
        <f t="shared" si="9"/>
        <v>48</v>
      </c>
      <c r="X9" s="123">
        <f t="shared" si="9"/>
        <v>0</v>
      </c>
      <c r="Y9" s="123">
        <f t="shared" si="9"/>
        <v>45.27</v>
      </c>
      <c r="Z9" s="123">
        <f t="shared" si="9"/>
        <v>268.78999999999996</v>
      </c>
      <c r="AA9" s="123">
        <f t="shared" si="9"/>
        <v>63.15</v>
      </c>
      <c r="AB9" s="123">
        <f t="shared" si="9"/>
        <v>0</v>
      </c>
      <c r="AC9" s="123">
        <f t="shared" si="9"/>
        <v>967</v>
      </c>
      <c r="AD9" s="123">
        <f t="shared" si="9"/>
        <v>509.37</v>
      </c>
      <c r="AE9" s="123">
        <f t="shared" si="9"/>
        <v>0</v>
      </c>
      <c r="AF9" s="123">
        <f t="shared" si="9"/>
        <v>475</v>
      </c>
      <c r="AG9" s="123">
        <f t="shared" si="9"/>
        <v>1505.3899999999999</v>
      </c>
      <c r="AH9" s="123">
        <f t="shared" si="9"/>
        <v>78</v>
      </c>
      <c r="AI9" s="123">
        <f t="shared" si="9"/>
        <v>0</v>
      </c>
      <c r="AJ9" s="123">
        <f t="shared" si="9"/>
        <v>17</v>
      </c>
      <c r="AK9" s="123">
        <f t="shared" si="9"/>
        <v>0</v>
      </c>
      <c r="AL9" s="123">
        <f t="shared" si="9"/>
        <v>0</v>
      </c>
      <c r="AM9" s="123">
        <f t="shared" si="9"/>
        <v>0</v>
      </c>
      <c r="AN9" s="123">
        <f t="shared" si="9"/>
        <v>92</v>
      </c>
      <c r="AO9" s="123">
        <f t="shared" si="9"/>
        <v>407</v>
      </c>
      <c r="AP9" s="123">
        <f t="shared" si="9"/>
        <v>101.52</v>
      </c>
      <c r="AQ9" s="123">
        <f t="shared" si="9"/>
        <v>55.6</v>
      </c>
      <c r="AR9" s="123">
        <f t="shared" si="9"/>
        <v>346.67</v>
      </c>
      <c r="AS9" s="123">
        <f t="shared" si="9"/>
        <v>407.47</v>
      </c>
      <c r="AT9" s="123">
        <f t="shared" si="9"/>
        <v>0</v>
      </c>
      <c r="AU9" s="123">
        <f t="shared" si="9"/>
        <v>545.6899999999999</v>
      </c>
      <c r="AV9" s="123">
        <f t="shared" si="5"/>
        <v>0.62</v>
      </c>
      <c r="AW9" s="123">
        <v>0</v>
      </c>
      <c r="AX9" s="123">
        <v>0</v>
      </c>
      <c r="AY9" s="123">
        <v>0</v>
      </c>
      <c r="AZ9" s="123">
        <v>0</v>
      </c>
      <c r="BA9" s="123">
        <v>0</v>
      </c>
      <c r="BB9" s="123">
        <v>0</v>
      </c>
      <c r="BC9" s="123">
        <v>0</v>
      </c>
      <c r="BD9" s="123">
        <v>0</v>
      </c>
      <c r="BE9" s="123">
        <v>0.62</v>
      </c>
      <c r="BF9" s="123">
        <v>0</v>
      </c>
      <c r="BG9" s="123">
        <v>0</v>
      </c>
      <c r="BH9" s="123">
        <v>0</v>
      </c>
      <c r="BI9" s="123">
        <v>0</v>
      </c>
      <c r="BJ9" s="123">
        <v>0</v>
      </c>
      <c r="BK9" s="123">
        <v>0</v>
      </c>
      <c r="BL9" s="123">
        <v>0</v>
      </c>
      <c r="BM9" s="123">
        <f t="shared" si="6"/>
        <v>0</v>
      </c>
      <c r="BN9" s="123">
        <v>0</v>
      </c>
      <c r="BO9" s="123">
        <v>0</v>
      </c>
      <c r="BP9" s="123">
        <v>0</v>
      </c>
      <c r="BQ9" s="123">
        <v>0</v>
      </c>
      <c r="BR9" s="123">
        <v>0</v>
      </c>
      <c r="BS9" s="123"/>
      <c r="BT9" s="123">
        <v>0</v>
      </c>
      <c r="BU9" s="123">
        <v>0</v>
      </c>
      <c r="BV9" s="123">
        <v>0</v>
      </c>
      <c r="BW9" s="123">
        <v>0</v>
      </c>
      <c r="BX9" s="123">
        <v>0</v>
      </c>
      <c r="BY9" s="123">
        <v>0</v>
      </c>
      <c r="BZ9" s="123">
        <f t="shared" si="7"/>
        <v>595.31</v>
      </c>
      <c r="CA9" s="123">
        <v>0</v>
      </c>
      <c r="CB9" s="123">
        <v>359.31</v>
      </c>
      <c r="CC9" s="123">
        <v>0</v>
      </c>
      <c r="CD9" s="123">
        <v>0</v>
      </c>
      <c r="CE9" s="123">
        <v>0</v>
      </c>
      <c r="CF9" s="123">
        <v>200</v>
      </c>
      <c r="CG9" s="123">
        <v>0</v>
      </c>
      <c r="CH9" s="123">
        <v>0</v>
      </c>
      <c r="CI9" s="123">
        <v>0</v>
      </c>
      <c r="CJ9" s="123">
        <v>0</v>
      </c>
      <c r="CK9" s="123">
        <v>0</v>
      </c>
      <c r="CL9" s="123">
        <v>36</v>
      </c>
      <c r="CM9" s="123">
        <v>0</v>
      </c>
      <c r="CN9" s="123">
        <v>0</v>
      </c>
      <c r="CO9" s="123">
        <v>0</v>
      </c>
      <c r="CP9" s="123">
        <v>0</v>
      </c>
      <c r="CQ9" s="123">
        <v>0</v>
      </c>
      <c r="CR9" s="123">
        <v>0</v>
      </c>
      <c r="CS9" s="123">
        <v>0</v>
      </c>
      <c r="CT9" s="123">
        <v>0</v>
      </c>
      <c r="CU9" s="123">
        <v>0</v>
      </c>
      <c r="CV9" s="123">
        <v>0</v>
      </c>
      <c r="CW9" s="123">
        <v>0</v>
      </c>
      <c r="CX9" s="123">
        <v>0</v>
      </c>
      <c r="CY9" s="123">
        <v>0</v>
      </c>
      <c r="CZ9" s="123">
        <v>0</v>
      </c>
      <c r="DA9" s="123">
        <v>0</v>
      </c>
      <c r="DB9" s="123">
        <v>0</v>
      </c>
      <c r="DC9" s="123">
        <v>0</v>
      </c>
      <c r="DD9" s="123">
        <v>0</v>
      </c>
      <c r="DE9" s="123">
        <v>0</v>
      </c>
      <c r="DF9" s="123">
        <v>0</v>
      </c>
      <c r="DG9" s="123">
        <v>0</v>
      </c>
      <c r="DH9" s="123">
        <v>0</v>
      </c>
      <c r="DI9" s="123">
        <v>0</v>
      </c>
    </row>
    <row r="10" spans="1:113" ht="19.5" customHeight="1">
      <c r="A10" s="86" t="s">
        <v>84</v>
      </c>
      <c r="B10" s="86" t="s">
        <v>89</v>
      </c>
      <c r="C10" s="86" t="s">
        <v>90</v>
      </c>
      <c r="D10" s="86" t="s">
        <v>91</v>
      </c>
      <c r="E10" s="122">
        <f t="shared" si="0"/>
        <v>8976.88</v>
      </c>
      <c r="F10" s="122">
        <f t="shared" si="2"/>
        <v>3700.06</v>
      </c>
      <c r="G10" s="122">
        <v>1750.24</v>
      </c>
      <c r="H10" s="122">
        <v>1747.6</v>
      </c>
      <c r="I10" s="122">
        <v>145.85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56.37</v>
      </c>
      <c r="T10" s="123">
        <f t="shared" si="3"/>
        <v>5276.24</v>
      </c>
      <c r="U10" s="123">
        <v>224.7</v>
      </c>
      <c r="V10" s="123">
        <v>30</v>
      </c>
      <c r="W10" s="123">
        <v>20</v>
      </c>
      <c r="X10" s="123">
        <v>0</v>
      </c>
      <c r="Y10" s="123">
        <v>40</v>
      </c>
      <c r="Z10" s="123">
        <v>260</v>
      </c>
      <c r="AA10" s="123">
        <v>60</v>
      </c>
      <c r="AB10" s="123">
        <v>0</v>
      </c>
      <c r="AC10" s="123">
        <v>967</v>
      </c>
      <c r="AD10" s="123">
        <v>500</v>
      </c>
      <c r="AE10" s="123">
        <v>0</v>
      </c>
      <c r="AF10" s="123">
        <v>475</v>
      </c>
      <c r="AG10" s="123">
        <v>1168.61</v>
      </c>
      <c r="AH10" s="123">
        <v>78</v>
      </c>
      <c r="AI10" s="123">
        <v>0</v>
      </c>
      <c r="AJ10" s="123">
        <v>17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97.38</v>
      </c>
      <c r="AQ10" s="123">
        <v>52.51</v>
      </c>
      <c r="AR10" s="123">
        <v>346.67</v>
      </c>
      <c r="AS10" s="123">
        <v>407.47</v>
      </c>
      <c r="AT10" s="123">
        <v>0</v>
      </c>
      <c r="AU10" s="123">
        <v>531.9</v>
      </c>
      <c r="AV10" s="123">
        <f t="shared" si="5"/>
        <v>0.58</v>
      </c>
      <c r="AW10" s="123">
        <v>0</v>
      </c>
      <c r="AX10" s="123">
        <v>0</v>
      </c>
      <c r="AY10" s="123">
        <v>0</v>
      </c>
      <c r="AZ10" s="123">
        <v>0</v>
      </c>
      <c r="BA10" s="123">
        <v>0</v>
      </c>
      <c r="BB10" s="123">
        <v>0</v>
      </c>
      <c r="BC10" s="123">
        <v>0</v>
      </c>
      <c r="BD10" s="123">
        <v>0</v>
      </c>
      <c r="BE10" s="123">
        <v>0.58</v>
      </c>
      <c r="BF10" s="123">
        <v>0</v>
      </c>
      <c r="BG10" s="123">
        <v>0</v>
      </c>
      <c r="BH10" s="123">
        <v>0</v>
      </c>
      <c r="BI10" s="123">
        <v>0</v>
      </c>
      <c r="BJ10" s="123">
        <v>0</v>
      </c>
      <c r="BK10" s="123">
        <v>0</v>
      </c>
      <c r="BL10" s="123">
        <v>0</v>
      </c>
      <c r="BM10" s="123">
        <f t="shared" si="6"/>
        <v>0</v>
      </c>
      <c r="BN10" s="123">
        <v>0</v>
      </c>
      <c r="BO10" s="123">
        <v>0</v>
      </c>
      <c r="BP10" s="123">
        <v>0</v>
      </c>
      <c r="BQ10" s="123">
        <v>0</v>
      </c>
      <c r="BR10" s="123">
        <v>0</v>
      </c>
      <c r="BS10" s="123">
        <v>0</v>
      </c>
      <c r="BT10" s="123">
        <v>0</v>
      </c>
      <c r="BU10" s="123">
        <v>0</v>
      </c>
      <c r="BV10" s="123">
        <v>0</v>
      </c>
      <c r="BW10" s="123">
        <v>0</v>
      </c>
      <c r="BX10" s="123">
        <v>0</v>
      </c>
      <c r="BY10" s="123">
        <v>0</v>
      </c>
      <c r="BZ10" s="123">
        <f t="shared" si="7"/>
        <v>0</v>
      </c>
      <c r="CA10" s="123">
        <v>0</v>
      </c>
      <c r="CB10" s="123">
        <v>0</v>
      </c>
      <c r="CC10" s="123">
        <v>0</v>
      </c>
      <c r="CD10" s="123">
        <v>0</v>
      </c>
      <c r="CE10" s="123">
        <v>0</v>
      </c>
      <c r="CF10" s="123">
        <v>0</v>
      </c>
      <c r="CG10" s="123">
        <v>0</v>
      </c>
      <c r="CH10" s="123">
        <v>0</v>
      </c>
      <c r="CI10" s="123">
        <v>0</v>
      </c>
      <c r="CJ10" s="123">
        <v>0</v>
      </c>
      <c r="CK10" s="123">
        <v>0</v>
      </c>
      <c r="CL10" s="123">
        <v>0</v>
      </c>
      <c r="CM10" s="123">
        <v>0</v>
      </c>
      <c r="CN10" s="123">
        <v>0</v>
      </c>
      <c r="CO10" s="123">
        <v>0</v>
      </c>
      <c r="CP10" s="123">
        <v>0</v>
      </c>
      <c r="CQ10" s="123">
        <v>0</v>
      </c>
      <c r="CR10" s="123">
        <v>0</v>
      </c>
      <c r="CS10" s="123">
        <v>0</v>
      </c>
      <c r="CT10" s="123">
        <v>0</v>
      </c>
      <c r="CU10" s="123">
        <v>0</v>
      </c>
      <c r="CV10" s="123">
        <v>0</v>
      </c>
      <c r="CW10" s="123">
        <v>0</v>
      </c>
      <c r="CX10" s="123">
        <v>0</v>
      </c>
      <c r="CY10" s="123">
        <v>0</v>
      </c>
      <c r="CZ10" s="123">
        <v>0</v>
      </c>
      <c r="DA10" s="123">
        <v>0</v>
      </c>
      <c r="DB10" s="123">
        <v>0</v>
      </c>
      <c r="DC10" s="123">
        <v>0</v>
      </c>
      <c r="DD10" s="123">
        <v>0</v>
      </c>
      <c r="DE10" s="123">
        <v>0</v>
      </c>
      <c r="DF10" s="123">
        <v>0</v>
      </c>
      <c r="DG10" s="123">
        <v>0</v>
      </c>
      <c r="DH10" s="123">
        <v>0</v>
      </c>
      <c r="DI10" s="123">
        <v>0</v>
      </c>
    </row>
    <row r="11" spans="1:113" s="115" customFormat="1" ht="19.5" customHeight="1">
      <c r="A11" s="86" t="s">
        <v>84</v>
      </c>
      <c r="B11" s="86" t="s">
        <v>89</v>
      </c>
      <c r="C11" s="86" t="s">
        <v>92</v>
      </c>
      <c r="D11" s="86" t="s">
        <v>93</v>
      </c>
      <c r="E11" s="122">
        <f t="shared" si="0"/>
        <v>1541.09</v>
      </c>
      <c r="F11" s="122">
        <f t="shared" si="2"/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f t="shared" si="3"/>
        <v>945.78</v>
      </c>
      <c r="U11" s="123">
        <v>0</v>
      </c>
      <c r="V11" s="123">
        <v>77</v>
      </c>
      <c r="W11" s="123">
        <v>28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/>
      <c r="AD11" s="123">
        <v>0</v>
      </c>
      <c r="AE11" s="123">
        <v>0</v>
      </c>
      <c r="AF11" s="123">
        <v>0</v>
      </c>
      <c r="AG11" s="123">
        <v>336.78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92</v>
      </c>
      <c r="AO11" s="123">
        <v>407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5</v>
      </c>
      <c r="AV11" s="123">
        <f t="shared" si="5"/>
        <v>0</v>
      </c>
      <c r="AW11" s="123"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f t="shared" si="6"/>
        <v>0</v>
      </c>
      <c r="BN11" s="123">
        <v>0</v>
      </c>
      <c r="BO11" s="123">
        <v>0</v>
      </c>
      <c r="BP11" s="123">
        <v>0</v>
      </c>
      <c r="BQ11" s="123">
        <v>0</v>
      </c>
      <c r="BR11" s="123">
        <v>0</v>
      </c>
      <c r="BS11" s="123"/>
      <c r="BT11" s="123">
        <v>0</v>
      </c>
      <c r="BU11" s="123">
        <v>0</v>
      </c>
      <c r="BV11" s="123">
        <v>0</v>
      </c>
      <c r="BW11" s="123">
        <v>0</v>
      </c>
      <c r="BX11" s="123">
        <v>0</v>
      </c>
      <c r="BY11" s="123">
        <v>0</v>
      </c>
      <c r="BZ11" s="123">
        <f t="shared" si="7"/>
        <v>595.31</v>
      </c>
      <c r="CA11" s="123">
        <v>0</v>
      </c>
      <c r="CB11" s="123">
        <v>359.31</v>
      </c>
      <c r="CC11" s="123">
        <v>0</v>
      </c>
      <c r="CD11" s="123">
        <v>0</v>
      </c>
      <c r="CE11" s="123">
        <v>0</v>
      </c>
      <c r="CF11" s="123">
        <v>200</v>
      </c>
      <c r="CG11" s="123">
        <v>0</v>
      </c>
      <c r="CH11" s="123">
        <v>0</v>
      </c>
      <c r="CI11" s="123">
        <v>0</v>
      </c>
      <c r="CJ11" s="123">
        <v>0</v>
      </c>
      <c r="CK11" s="123">
        <v>0</v>
      </c>
      <c r="CL11" s="123">
        <v>36</v>
      </c>
      <c r="CM11" s="123">
        <v>0</v>
      </c>
      <c r="CN11" s="123">
        <v>0</v>
      </c>
      <c r="CO11" s="123">
        <v>0</v>
      </c>
      <c r="CP11" s="123">
        <v>0</v>
      </c>
      <c r="CQ11" s="123">
        <v>0</v>
      </c>
      <c r="CR11" s="123">
        <v>0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3">
        <v>0</v>
      </c>
      <c r="CY11" s="123">
        <v>0</v>
      </c>
      <c r="CZ11" s="123">
        <v>0</v>
      </c>
      <c r="DA11" s="123">
        <v>0</v>
      </c>
      <c r="DB11" s="123">
        <v>0</v>
      </c>
      <c r="DC11" s="123">
        <v>0</v>
      </c>
      <c r="DD11" s="123">
        <v>0</v>
      </c>
      <c r="DE11" s="123">
        <v>0</v>
      </c>
      <c r="DF11" s="123">
        <v>0</v>
      </c>
      <c r="DG11" s="123">
        <v>0</v>
      </c>
      <c r="DH11" s="123">
        <v>0</v>
      </c>
      <c r="DI11" s="123">
        <v>0</v>
      </c>
    </row>
    <row r="12" spans="1:113" ht="19.5" customHeight="1">
      <c r="A12" s="86" t="s">
        <v>84</v>
      </c>
      <c r="B12" s="86" t="s">
        <v>89</v>
      </c>
      <c r="C12" s="86" t="s">
        <v>85</v>
      </c>
      <c r="D12" s="86" t="s">
        <v>111</v>
      </c>
      <c r="E12" s="122">
        <f t="shared" si="0"/>
        <v>112.50999999999999</v>
      </c>
      <c r="F12" s="122">
        <f t="shared" si="2"/>
        <v>81.02</v>
      </c>
      <c r="G12" s="122">
        <v>40.74</v>
      </c>
      <c r="H12" s="122">
        <v>1.03</v>
      </c>
      <c r="I12" s="122">
        <v>3.4</v>
      </c>
      <c r="J12" s="122">
        <v>0</v>
      </c>
      <c r="K12" s="122">
        <v>33.84</v>
      </c>
      <c r="L12" s="122">
        <v>0</v>
      </c>
      <c r="M12" s="122">
        <v>0</v>
      </c>
      <c r="N12" s="122">
        <v>0</v>
      </c>
      <c r="O12" s="123">
        <v>0</v>
      </c>
      <c r="P12" s="123">
        <v>0.88</v>
      </c>
      <c r="Q12" s="123">
        <v>0</v>
      </c>
      <c r="R12" s="123">
        <v>0</v>
      </c>
      <c r="S12" s="123">
        <v>1.13</v>
      </c>
      <c r="T12" s="123">
        <f t="shared" si="3"/>
        <v>31.470000000000002</v>
      </c>
      <c r="U12" s="123">
        <v>12.07</v>
      </c>
      <c r="V12" s="123">
        <v>2.35</v>
      </c>
      <c r="W12" s="123">
        <v>0</v>
      </c>
      <c r="X12" s="123">
        <v>0</v>
      </c>
      <c r="Y12" s="123">
        <v>2.25</v>
      </c>
      <c r="Z12" s="123">
        <v>3.34</v>
      </c>
      <c r="AA12" s="123">
        <v>2.26</v>
      </c>
      <c r="AB12" s="123">
        <v>0</v>
      </c>
      <c r="AC12" s="123">
        <v>0</v>
      </c>
      <c r="AD12" s="123">
        <v>5.81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2.19</v>
      </c>
      <c r="AQ12" s="123">
        <v>1.2</v>
      </c>
      <c r="AR12" s="123">
        <v>0</v>
      </c>
      <c r="AS12" s="123">
        <v>0</v>
      </c>
      <c r="AT12" s="123">
        <v>0</v>
      </c>
      <c r="AU12" s="123">
        <v>0</v>
      </c>
      <c r="AV12" s="123">
        <f t="shared" si="5"/>
        <v>0.02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0.02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f t="shared" si="6"/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0</v>
      </c>
      <c r="BS12" s="123">
        <v>0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123">
        <f t="shared" si="7"/>
        <v>0</v>
      </c>
      <c r="CA12" s="123">
        <v>0</v>
      </c>
      <c r="CB12" s="123">
        <v>0</v>
      </c>
      <c r="CC12" s="123">
        <v>0</v>
      </c>
      <c r="CD12" s="123">
        <v>0</v>
      </c>
      <c r="CE12" s="123">
        <v>0</v>
      </c>
      <c r="CF12" s="123">
        <v>0</v>
      </c>
      <c r="CG12" s="123">
        <v>0</v>
      </c>
      <c r="CH12" s="123">
        <v>0</v>
      </c>
      <c r="CI12" s="123">
        <v>0</v>
      </c>
      <c r="CJ12" s="123">
        <v>0</v>
      </c>
      <c r="CK12" s="123">
        <v>0</v>
      </c>
      <c r="CL12" s="123">
        <v>0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3">
        <v>0</v>
      </c>
      <c r="CY12" s="123">
        <v>0</v>
      </c>
      <c r="CZ12" s="123">
        <v>0</v>
      </c>
      <c r="DA12" s="123">
        <v>0</v>
      </c>
      <c r="DB12" s="123">
        <v>0</v>
      </c>
      <c r="DC12" s="123">
        <v>0</v>
      </c>
      <c r="DD12" s="123">
        <v>0</v>
      </c>
      <c r="DE12" s="123">
        <v>0</v>
      </c>
      <c r="DF12" s="123">
        <v>0</v>
      </c>
      <c r="DG12" s="123">
        <v>0</v>
      </c>
      <c r="DH12" s="123">
        <v>0</v>
      </c>
      <c r="DI12" s="123">
        <v>0</v>
      </c>
    </row>
    <row r="13" spans="1:113" ht="19.5" customHeight="1">
      <c r="A13" s="86" t="s">
        <v>84</v>
      </c>
      <c r="B13" s="86" t="s">
        <v>89</v>
      </c>
      <c r="C13" s="86" t="s">
        <v>115</v>
      </c>
      <c r="D13" s="86" t="s">
        <v>117</v>
      </c>
      <c r="E13" s="122">
        <f t="shared" si="0"/>
        <v>171.86</v>
      </c>
      <c r="F13" s="122">
        <f t="shared" si="2"/>
        <v>134.31</v>
      </c>
      <c r="G13" s="122">
        <v>64.39</v>
      </c>
      <c r="H13" s="122">
        <v>0.84</v>
      </c>
      <c r="I13" s="122">
        <v>0</v>
      </c>
      <c r="J13" s="122">
        <v>0</v>
      </c>
      <c r="K13" s="122">
        <v>61.1</v>
      </c>
      <c r="L13" s="122">
        <v>0</v>
      </c>
      <c r="M13" s="122">
        <v>0</v>
      </c>
      <c r="N13" s="122">
        <v>0</v>
      </c>
      <c r="O13" s="123">
        <v>0</v>
      </c>
      <c r="P13" s="123">
        <v>7.98</v>
      </c>
      <c r="Q13" s="123">
        <v>0</v>
      </c>
      <c r="R13" s="123">
        <v>0</v>
      </c>
      <c r="S13" s="123">
        <v>0</v>
      </c>
      <c r="T13" s="123">
        <f t="shared" si="3"/>
        <v>37.53</v>
      </c>
      <c r="U13" s="123">
        <v>7.92</v>
      </c>
      <c r="V13" s="123">
        <v>4.06</v>
      </c>
      <c r="W13" s="123">
        <v>0</v>
      </c>
      <c r="X13" s="123">
        <v>0</v>
      </c>
      <c r="Y13" s="123">
        <v>3.02</v>
      </c>
      <c r="Z13" s="123">
        <v>5.45</v>
      </c>
      <c r="AA13" s="123">
        <v>0.89</v>
      </c>
      <c r="AB13" s="123">
        <v>0</v>
      </c>
      <c r="AC13" s="123">
        <v>0</v>
      </c>
      <c r="AD13" s="123">
        <v>3.56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1.95</v>
      </c>
      <c r="AQ13" s="123">
        <v>1.89</v>
      </c>
      <c r="AR13" s="123">
        <v>0</v>
      </c>
      <c r="AS13" s="123">
        <v>0</v>
      </c>
      <c r="AT13" s="123">
        <v>0</v>
      </c>
      <c r="AU13" s="123">
        <v>8.79</v>
      </c>
      <c r="AV13" s="123">
        <f t="shared" si="5"/>
        <v>0.02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0.02</v>
      </c>
      <c r="BF13" s="123">
        <v>0</v>
      </c>
      <c r="BG13" s="123">
        <v>0</v>
      </c>
      <c r="BH13" s="123">
        <v>0</v>
      </c>
      <c r="BI13" s="123">
        <v>0</v>
      </c>
      <c r="BJ13" s="123">
        <v>0</v>
      </c>
      <c r="BK13" s="123">
        <v>0</v>
      </c>
      <c r="BL13" s="123">
        <v>0</v>
      </c>
      <c r="BM13" s="123">
        <f t="shared" si="6"/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0</v>
      </c>
      <c r="BS13" s="123">
        <v>0</v>
      </c>
      <c r="BT13" s="123">
        <v>0</v>
      </c>
      <c r="BU13" s="123">
        <v>0</v>
      </c>
      <c r="BV13" s="123">
        <v>0</v>
      </c>
      <c r="BW13" s="123">
        <v>0</v>
      </c>
      <c r="BX13" s="123">
        <v>0</v>
      </c>
      <c r="BY13" s="123">
        <v>0</v>
      </c>
      <c r="BZ13" s="123">
        <f t="shared" si="7"/>
        <v>0</v>
      </c>
      <c r="CA13" s="123">
        <v>0</v>
      </c>
      <c r="CB13" s="123">
        <v>0</v>
      </c>
      <c r="CC13" s="123">
        <v>0</v>
      </c>
      <c r="CD13" s="123">
        <v>0</v>
      </c>
      <c r="CE13" s="123">
        <v>0</v>
      </c>
      <c r="CF13" s="123">
        <v>0</v>
      </c>
      <c r="CG13" s="123">
        <v>0</v>
      </c>
      <c r="CH13" s="123">
        <v>0</v>
      </c>
      <c r="CI13" s="123">
        <v>0</v>
      </c>
      <c r="CJ13" s="123">
        <v>0</v>
      </c>
      <c r="CK13" s="123">
        <v>0</v>
      </c>
      <c r="CL13" s="123">
        <v>0</v>
      </c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3">
        <v>0</v>
      </c>
      <c r="CY13" s="123">
        <v>0</v>
      </c>
      <c r="CZ13" s="123">
        <v>0</v>
      </c>
      <c r="DA13" s="123">
        <v>0</v>
      </c>
      <c r="DB13" s="123">
        <v>0</v>
      </c>
      <c r="DC13" s="123">
        <v>0</v>
      </c>
      <c r="DD13" s="123">
        <v>0</v>
      </c>
      <c r="DE13" s="123">
        <v>0</v>
      </c>
      <c r="DF13" s="123">
        <v>0</v>
      </c>
      <c r="DG13" s="123">
        <v>0</v>
      </c>
      <c r="DH13" s="123">
        <v>0</v>
      </c>
      <c r="DI13" s="123">
        <v>0</v>
      </c>
    </row>
    <row r="14" spans="1:113" s="113" customFormat="1" ht="19.5" customHeight="1">
      <c r="A14" s="86" t="s">
        <v>38</v>
      </c>
      <c r="B14" s="86" t="s">
        <v>38</v>
      </c>
      <c r="C14" s="86" t="s">
        <v>38</v>
      </c>
      <c r="D14" s="86" t="s">
        <v>314</v>
      </c>
      <c r="E14" s="122">
        <f t="shared" si="0"/>
        <v>220</v>
      </c>
      <c r="F14" s="122">
        <f t="shared" si="2"/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f t="shared" si="3"/>
        <v>220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220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f t="shared" si="5"/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f t="shared" si="6"/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f t="shared" si="7"/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0</v>
      </c>
      <c r="DB14" s="123">
        <v>0</v>
      </c>
      <c r="DC14" s="123">
        <v>0</v>
      </c>
      <c r="DD14" s="123">
        <v>0</v>
      </c>
      <c r="DE14" s="123">
        <v>0</v>
      </c>
      <c r="DF14" s="123">
        <v>0</v>
      </c>
      <c r="DG14" s="123">
        <v>0</v>
      </c>
      <c r="DH14" s="123">
        <v>0</v>
      </c>
      <c r="DI14" s="123">
        <v>0</v>
      </c>
    </row>
    <row r="15" spans="1:113" ht="19.5" customHeight="1">
      <c r="A15" s="86" t="s">
        <v>38</v>
      </c>
      <c r="B15" s="86" t="s">
        <v>38</v>
      </c>
      <c r="C15" s="86" t="s">
        <v>38</v>
      </c>
      <c r="D15" s="86" t="s">
        <v>315</v>
      </c>
      <c r="E15" s="122">
        <f t="shared" si="0"/>
        <v>220</v>
      </c>
      <c r="F15" s="122">
        <f t="shared" si="2"/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f t="shared" si="3"/>
        <v>220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220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f t="shared" si="5"/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3">
        <v>0</v>
      </c>
      <c r="BH15" s="123">
        <v>0</v>
      </c>
      <c r="BI15" s="123">
        <v>0</v>
      </c>
      <c r="BJ15" s="123">
        <v>0</v>
      </c>
      <c r="BK15" s="123">
        <v>0</v>
      </c>
      <c r="BL15" s="123">
        <v>0</v>
      </c>
      <c r="BM15" s="123">
        <f t="shared" si="6"/>
        <v>0</v>
      </c>
      <c r="BN15" s="123">
        <v>0</v>
      </c>
      <c r="BO15" s="123">
        <v>0</v>
      </c>
      <c r="BP15" s="123">
        <v>0</v>
      </c>
      <c r="BQ15" s="123">
        <v>0</v>
      </c>
      <c r="BR15" s="123">
        <v>0</v>
      </c>
      <c r="BS15" s="123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3">
        <f t="shared" si="7"/>
        <v>0</v>
      </c>
      <c r="CA15" s="123">
        <v>0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3">
        <v>0</v>
      </c>
      <c r="CV15" s="123">
        <v>0</v>
      </c>
      <c r="CW15" s="123">
        <v>0</v>
      </c>
      <c r="CX15" s="123">
        <v>0</v>
      </c>
      <c r="CY15" s="123">
        <v>0</v>
      </c>
      <c r="CZ15" s="123">
        <v>0</v>
      </c>
      <c r="DA15" s="123">
        <v>0</v>
      </c>
      <c r="DB15" s="123">
        <v>0</v>
      </c>
      <c r="DC15" s="123">
        <v>0</v>
      </c>
      <c r="DD15" s="123">
        <v>0</v>
      </c>
      <c r="DE15" s="123">
        <v>0</v>
      </c>
      <c r="DF15" s="123">
        <v>0</v>
      </c>
      <c r="DG15" s="123">
        <v>0</v>
      </c>
      <c r="DH15" s="123">
        <v>0</v>
      </c>
      <c r="DI15" s="123">
        <v>0</v>
      </c>
    </row>
    <row r="16" spans="1:113" ht="19.5" customHeight="1">
      <c r="A16" s="86" t="s">
        <v>94</v>
      </c>
      <c r="B16" s="86" t="s">
        <v>95</v>
      </c>
      <c r="C16" s="86" t="s">
        <v>85</v>
      </c>
      <c r="D16" s="86" t="s">
        <v>96</v>
      </c>
      <c r="E16" s="122">
        <f t="shared" si="0"/>
        <v>220</v>
      </c>
      <c r="F16" s="122">
        <f t="shared" si="2"/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f t="shared" si="3"/>
        <v>220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220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f t="shared" si="5"/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f t="shared" si="6"/>
        <v>0</v>
      </c>
      <c r="BN16" s="123">
        <v>0</v>
      </c>
      <c r="BO16" s="123">
        <v>0</v>
      </c>
      <c r="BP16" s="123">
        <v>0</v>
      </c>
      <c r="BQ16" s="123">
        <v>0</v>
      </c>
      <c r="BR16" s="123">
        <v>0</v>
      </c>
      <c r="BS16" s="123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0</v>
      </c>
      <c r="BZ16" s="123">
        <f t="shared" si="7"/>
        <v>0</v>
      </c>
      <c r="CA16" s="123">
        <v>0</v>
      </c>
      <c r="CB16" s="123">
        <v>0</v>
      </c>
      <c r="CC16" s="123">
        <v>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3">
        <v>0</v>
      </c>
      <c r="CJ16" s="123">
        <v>0</v>
      </c>
      <c r="CK16" s="123">
        <v>0</v>
      </c>
      <c r="CL16" s="123">
        <v>0</v>
      </c>
      <c r="CM16" s="123">
        <v>0</v>
      </c>
      <c r="CN16" s="123">
        <v>0</v>
      </c>
      <c r="CO16" s="123">
        <v>0</v>
      </c>
      <c r="CP16" s="123">
        <v>0</v>
      </c>
      <c r="CQ16" s="123">
        <v>0</v>
      </c>
      <c r="CR16" s="123">
        <v>0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0</v>
      </c>
      <c r="DB16" s="123">
        <v>0</v>
      </c>
      <c r="DC16" s="123">
        <v>0</v>
      </c>
      <c r="DD16" s="123">
        <v>0</v>
      </c>
      <c r="DE16" s="123">
        <v>0</v>
      </c>
      <c r="DF16" s="123">
        <v>0</v>
      </c>
      <c r="DG16" s="123">
        <v>0</v>
      </c>
      <c r="DH16" s="123">
        <v>0</v>
      </c>
      <c r="DI16" s="123">
        <v>0</v>
      </c>
    </row>
    <row r="17" spans="1:113" s="113" customFormat="1" ht="19.5" customHeight="1">
      <c r="A17" s="86" t="s">
        <v>38</v>
      </c>
      <c r="B17" s="86" t="s">
        <v>38</v>
      </c>
      <c r="C17" s="86" t="s">
        <v>38</v>
      </c>
      <c r="D17" s="86" t="s">
        <v>316</v>
      </c>
      <c r="E17" s="122">
        <f t="shared" si="0"/>
        <v>846.49</v>
      </c>
      <c r="F17" s="122">
        <f t="shared" si="2"/>
        <v>630.03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619.73</v>
      </c>
      <c r="M17" s="122">
        <v>10.3</v>
      </c>
      <c r="N17" s="122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f t="shared" si="3"/>
        <v>18.22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18.22</v>
      </c>
      <c r="AV17" s="123">
        <f t="shared" si="5"/>
        <v>198.24</v>
      </c>
      <c r="AW17" s="123">
        <v>185.27</v>
      </c>
      <c r="AX17" s="123">
        <v>0</v>
      </c>
      <c r="AY17" s="123">
        <v>0</v>
      </c>
      <c r="AZ17" s="123">
        <v>0</v>
      </c>
      <c r="BA17" s="123">
        <v>2.3</v>
      </c>
      <c r="BB17" s="123">
        <v>0</v>
      </c>
      <c r="BC17" s="123">
        <v>0</v>
      </c>
      <c r="BD17" s="123">
        <v>0</v>
      </c>
      <c r="BE17" s="123">
        <v>0</v>
      </c>
      <c r="BF17" s="123">
        <v>0</v>
      </c>
      <c r="BG17" s="123">
        <v>10.67</v>
      </c>
      <c r="BH17" s="123">
        <v>0</v>
      </c>
      <c r="BI17" s="123">
        <v>0</v>
      </c>
      <c r="BJ17" s="123">
        <v>0</v>
      </c>
      <c r="BK17" s="123">
        <v>0</v>
      </c>
      <c r="BL17" s="123">
        <v>0</v>
      </c>
      <c r="BM17" s="123">
        <f t="shared" si="6"/>
        <v>0</v>
      </c>
      <c r="BN17" s="123">
        <v>0</v>
      </c>
      <c r="BO17" s="123">
        <v>0</v>
      </c>
      <c r="BP17" s="123">
        <v>0</v>
      </c>
      <c r="BQ17" s="123">
        <v>0</v>
      </c>
      <c r="BR17" s="123">
        <v>0</v>
      </c>
      <c r="BS17" s="123">
        <v>0</v>
      </c>
      <c r="BT17" s="123">
        <v>0</v>
      </c>
      <c r="BU17" s="123">
        <v>0</v>
      </c>
      <c r="BV17" s="123">
        <v>0</v>
      </c>
      <c r="BW17" s="123">
        <v>0</v>
      </c>
      <c r="BX17" s="123">
        <v>0</v>
      </c>
      <c r="BY17" s="123">
        <v>0</v>
      </c>
      <c r="BZ17" s="123">
        <f t="shared" si="7"/>
        <v>0</v>
      </c>
      <c r="CA17" s="123">
        <v>0</v>
      </c>
      <c r="CB17" s="123">
        <v>0</v>
      </c>
      <c r="CC17" s="123">
        <v>0</v>
      </c>
      <c r="CD17" s="123">
        <v>0</v>
      </c>
      <c r="CE17" s="123">
        <v>0</v>
      </c>
      <c r="CF17" s="123">
        <v>0</v>
      </c>
      <c r="CG17" s="123">
        <v>0</v>
      </c>
      <c r="CH17" s="123">
        <v>0</v>
      </c>
      <c r="CI17" s="123">
        <v>0</v>
      </c>
      <c r="CJ17" s="123">
        <v>0</v>
      </c>
      <c r="CK17" s="123">
        <v>0</v>
      </c>
      <c r="CL17" s="123">
        <v>0</v>
      </c>
      <c r="CM17" s="123">
        <v>0</v>
      </c>
      <c r="CN17" s="123">
        <v>0</v>
      </c>
      <c r="CO17" s="123">
        <v>0</v>
      </c>
      <c r="CP17" s="123">
        <v>0</v>
      </c>
      <c r="CQ17" s="123">
        <v>0</v>
      </c>
      <c r="CR17" s="123">
        <v>0</v>
      </c>
      <c r="CS17" s="123">
        <v>0</v>
      </c>
      <c r="CT17" s="123">
        <v>0</v>
      </c>
      <c r="CU17" s="123">
        <v>0</v>
      </c>
      <c r="CV17" s="123">
        <v>0</v>
      </c>
      <c r="CW17" s="123">
        <v>0</v>
      </c>
      <c r="CX17" s="123">
        <v>0</v>
      </c>
      <c r="CY17" s="123">
        <v>0</v>
      </c>
      <c r="CZ17" s="123">
        <v>0</v>
      </c>
      <c r="DA17" s="123">
        <v>0</v>
      </c>
      <c r="DB17" s="123">
        <v>0</v>
      </c>
      <c r="DC17" s="123">
        <v>0</v>
      </c>
      <c r="DD17" s="123">
        <v>0</v>
      </c>
      <c r="DE17" s="123">
        <v>0</v>
      </c>
      <c r="DF17" s="123">
        <v>0</v>
      </c>
      <c r="DG17" s="123">
        <v>0</v>
      </c>
      <c r="DH17" s="123">
        <v>0</v>
      </c>
      <c r="DI17" s="123">
        <v>0</v>
      </c>
    </row>
    <row r="18" spans="1:113" ht="19.5" customHeight="1">
      <c r="A18" s="86" t="s">
        <v>38</v>
      </c>
      <c r="B18" s="86" t="s">
        <v>38</v>
      </c>
      <c r="C18" s="86" t="s">
        <v>38</v>
      </c>
      <c r="D18" s="86" t="s">
        <v>317</v>
      </c>
      <c r="E18" s="122">
        <f t="shared" si="0"/>
        <v>844.19</v>
      </c>
      <c r="F18" s="122">
        <f t="shared" si="2"/>
        <v>630.03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619.73</v>
      </c>
      <c r="M18" s="122">
        <v>10.3</v>
      </c>
      <c r="N18" s="122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f t="shared" si="3"/>
        <v>18.22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18.22</v>
      </c>
      <c r="AV18" s="123">
        <f t="shared" si="5"/>
        <v>195.94</v>
      </c>
      <c r="AW18" s="123">
        <v>185.27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3">
        <v>10.67</v>
      </c>
      <c r="BH18" s="123">
        <v>0</v>
      </c>
      <c r="BI18" s="123">
        <v>0</v>
      </c>
      <c r="BJ18" s="123">
        <v>0</v>
      </c>
      <c r="BK18" s="123">
        <v>0</v>
      </c>
      <c r="BL18" s="123">
        <v>0</v>
      </c>
      <c r="BM18" s="123">
        <f t="shared" si="6"/>
        <v>0</v>
      </c>
      <c r="BN18" s="123">
        <v>0</v>
      </c>
      <c r="BO18" s="123">
        <v>0</v>
      </c>
      <c r="BP18" s="123">
        <v>0</v>
      </c>
      <c r="BQ18" s="123">
        <v>0</v>
      </c>
      <c r="BR18" s="123">
        <v>0</v>
      </c>
      <c r="BS18" s="123">
        <v>0</v>
      </c>
      <c r="BT18" s="123">
        <v>0</v>
      </c>
      <c r="BU18" s="123">
        <v>0</v>
      </c>
      <c r="BV18" s="123">
        <v>0</v>
      </c>
      <c r="BW18" s="123">
        <v>0</v>
      </c>
      <c r="BX18" s="123">
        <v>0</v>
      </c>
      <c r="BY18" s="123">
        <v>0</v>
      </c>
      <c r="BZ18" s="123">
        <f t="shared" si="7"/>
        <v>0</v>
      </c>
      <c r="CA18" s="123">
        <v>0</v>
      </c>
      <c r="CB18" s="123">
        <v>0</v>
      </c>
      <c r="CC18" s="123">
        <v>0</v>
      </c>
      <c r="CD18" s="123">
        <v>0</v>
      </c>
      <c r="CE18" s="123">
        <v>0</v>
      </c>
      <c r="CF18" s="123">
        <v>0</v>
      </c>
      <c r="CG18" s="123">
        <v>0</v>
      </c>
      <c r="CH18" s="123">
        <v>0</v>
      </c>
      <c r="CI18" s="123">
        <v>0</v>
      </c>
      <c r="CJ18" s="123">
        <v>0</v>
      </c>
      <c r="CK18" s="123">
        <v>0</v>
      </c>
      <c r="CL18" s="123">
        <v>0</v>
      </c>
      <c r="CM18" s="123">
        <v>0</v>
      </c>
      <c r="CN18" s="123">
        <v>0</v>
      </c>
      <c r="CO18" s="123">
        <v>0</v>
      </c>
      <c r="CP18" s="123">
        <v>0</v>
      </c>
      <c r="CQ18" s="123">
        <v>0</v>
      </c>
      <c r="CR18" s="123">
        <v>0</v>
      </c>
      <c r="CS18" s="123">
        <v>0</v>
      </c>
      <c r="CT18" s="123">
        <v>0</v>
      </c>
      <c r="CU18" s="123">
        <v>0</v>
      </c>
      <c r="CV18" s="123">
        <v>0</v>
      </c>
      <c r="CW18" s="123">
        <v>0</v>
      </c>
      <c r="CX18" s="123">
        <v>0</v>
      </c>
      <c r="CY18" s="123">
        <v>0</v>
      </c>
      <c r="CZ18" s="123">
        <v>0</v>
      </c>
      <c r="DA18" s="123">
        <v>0</v>
      </c>
      <c r="DB18" s="123">
        <v>0</v>
      </c>
      <c r="DC18" s="123">
        <v>0</v>
      </c>
      <c r="DD18" s="123">
        <v>0</v>
      </c>
      <c r="DE18" s="123">
        <v>0</v>
      </c>
      <c r="DF18" s="123">
        <v>0</v>
      </c>
      <c r="DG18" s="123">
        <v>0</v>
      </c>
      <c r="DH18" s="123">
        <v>0</v>
      </c>
      <c r="DI18" s="123">
        <v>0</v>
      </c>
    </row>
    <row r="19" spans="1:113" ht="19.5" customHeight="1">
      <c r="A19" s="86" t="s">
        <v>97</v>
      </c>
      <c r="B19" s="86" t="s">
        <v>98</v>
      </c>
      <c r="C19" s="86" t="s">
        <v>90</v>
      </c>
      <c r="D19" s="86" t="s">
        <v>99</v>
      </c>
      <c r="E19" s="122">
        <f t="shared" si="0"/>
        <v>213.81</v>
      </c>
      <c r="F19" s="122">
        <f t="shared" si="2"/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f t="shared" si="3"/>
        <v>17.87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17.87</v>
      </c>
      <c r="AV19" s="123">
        <f t="shared" si="5"/>
        <v>195.94</v>
      </c>
      <c r="AW19" s="123">
        <v>185.27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3">
        <v>10.67</v>
      </c>
      <c r="BH19" s="123">
        <v>0</v>
      </c>
      <c r="BI19" s="123">
        <v>0</v>
      </c>
      <c r="BJ19" s="123">
        <v>0</v>
      </c>
      <c r="BK19" s="123">
        <v>0</v>
      </c>
      <c r="BL19" s="123">
        <v>0</v>
      </c>
      <c r="BM19" s="123">
        <f t="shared" si="6"/>
        <v>0</v>
      </c>
      <c r="BN19" s="123">
        <v>0</v>
      </c>
      <c r="BO19" s="123">
        <v>0</v>
      </c>
      <c r="BP19" s="123">
        <v>0</v>
      </c>
      <c r="BQ19" s="123">
        <v>0</v>
      </c>
      <c r="BR19" s="123">
        <v>0</v>
      </c>
      <c r="BS19" s="123">
        <v>0</v>
      </c>
      <c r="BT19" s="123">
        <v>0</v>
      </c>
      <c r="BU19" s="123">
        <v>0</v>
      </c>
      <c r="BV19" s="123">
        <v>0</v>
      </c>
      <c r="BW19" s="123">
        <v>0</v>
      </c>
      <c r="BX19" s="123">
        <v>0</v>
      </c>
      <c r="BY19" s="123">
        <v>0</v>
      </c>
      <c r="BZ19" s="123">
        <f t="shared" si="7"/>
        <v>0</v>
      </c>
      <c r="CA19" s="123">
        <v>0</v>
      </c>
      <c r="CB19" s="123">
        <v>0</v>
      </c>
      <c r="CC19" s="123">
        <v>0</v>
      </c>
      <c r="CD19" s="123">
        <v>0</v>
      </c>
      <c r="CE19" s="123">
        <v>0</v>
      </c>
      <c r="CF19" s="123">
        <v>0</v>
      </c>
      <c r="CG19" s="123">
        <v>0</v>
      </c>
      <c r="CH19" s="123">
        <v>0</v>
      </c>
      <c r="CI19" s="123">
        <v>0</v>
      </c>
      <c r="CJ19" s="123">
        <v>0</v>
      </c>
      <c r="CK19" s="123">
        <v>0</v>
      </c>
      <c r="CL19" s="123">
        <v>0</v>
      </c>
      <c r="CM19" s="123">
        <v>0</v>
      </c>
      <c r="CN19" s="123">
        <v>0</v>
      </c>
      <c r="CO19" s="123">
        <v>0</v>
      </c>
      <c r="CP19" s="123">
        <v>0</v>
      </c>
      <c r="CQ19" s="123">
        <v>0</v>
      </c>
      <c r="CR19" s="123">
        <v>0</v>
      </c>
      <c r="CS19" s="123">
        <v>0</v>
      </c>
      <c r="CT19" s="123">
        <v>0</v>
      </c>
      <c r="CU19" s="123">
        <v>0</v>
      </c>
      <c r="CV19" s="123">
        <v>0</v>
      </c>
      <c r="CW19" s="123">
        <v>0</v>
      </c>
      <c r="CX19" s="123">
        <v>0</v>
      </c>
      <c r="CY19" s="123">
        <v>0</v>
      </c>
      <c r="CZ19" s="123">
        <v>0</v>
      </c>
      <c r="DA19" s="123">
        <v>0</v>
      </c>
      <c r="DB19" s="123">
        <v>0</v>
      </c>
      <c r="DC19" s="123">
        <v>0</v>
      </c>
      <c r="DD19" s="123">
        <v>0</v>
      </c>
      <c r="DE19" s="123">
        <v>0</v>
      </c>
      <c r="DF19" s="123">
        <v>0</v>
      </c>
      <c r="DG19" s="123">
        <v>0</v>
      </c>
      <c r="DH19" s="123">
        <v>0</v>
      </c>
      <c r="DI19" s="123">
        <v>0</v>
      </c>
    </row>
    <row r="20" spans="1:113" ht="19.5" customHeight="1">
      <c r="A20" s="86" t="s">
        <v>97</v>
      </c>
      <c r="B20" s="86" t="s">
        <v>98</v>
      </c>
      <c r="C20" s="86" t="s">
        <v>92</v>
      </c>
      <c r="D20" s="86" t="s">
        <v>112</v>
      </c>
      <c r="E20" s="122">
        <f t="shared" si="0"/>
        <v>0.35</v>
      </c>
      <c r="F20" s="122">
        <f t="shared" si="2"/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f t="shared" si="3"/>
        <v>0.35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0.35</v>
      </c>
      <c r="AV20" s="123">
        <f t="shared" si="5"/>
        <v>0</v>
      </c>
      <c r="AW20" s="123">
        <v>0</v>
      </c>
      <c r="AX20" s="123">
        <v>0</v>
      </c>
      <c r="AY20" s="123">
        <v>0</v>
      </c>
      <c r="AZ20" s="123">
        <v>0</v>
      </c>
      <c r="BA20" s="123">
        <v>0</v>
      </c>
      <c r="BB20" s="123">
        <v>0</v>
      </c>
      <c r="BC20" s="123">
        <v>0</v>
      </c>
      <c r="BD20" s="123">
        <v>0</v>
      </c>
      <c r="BE20" s="123">
        <v>0</v>
      </c>
      <c r="BF20" s="123">
        <v>0</v>
      </c>
      <c r="BG20" s="123">
        <v>0</v>
      </c>
      <c r="BH20" s="123">
        <v>0</v>
      </c>
      <c r="BI20" s="123">
        <v>0</v>
      </c>
      <c r="BJ20" s="123">
        <v>0</v>
      </c>
      <c r="BK20" s="123">
        <v>0</v>
      </c>
      <c r="BL20" s="123">
        <v>0</v>
      </c>
      <c r="BM20" s="123">
        <f t="shared" si="6"/>
        <v>0</v>
      </c>
      <c r="BN20" s="123">
        <v>0</v>
      </c>
      <c r="BO20" s="123">
        <v>0</v>
      </c>
      <c r="BP20" s="123">
        <v>0</v>
      </c>
      <c r="BQ20" s="123">
        <v>0</v>
      </c>
      <c r="BR20" s="123">
        <v>0</v>
      </c>
      <c r="BS20" s="123">
        <v>0</v>
      </c>
      <c r="BT20" s="123">
        <v>0</v>
      </c>
      <c r="BU20" s="123">
        <v>0</v>
      </c>
      <c r="BV20" s="123">
        <v>0</v>
      </c>
      <c r="BW20" s="123">
        <v>0</v>
      </c>
      <c r="BX20" s="123">
        <v>0</v>
      </c>
      <c r="BY20" s="123">
        <v>0</v>
      </c>
      <c r="BZ20" s="123">
        <f t="shared" si="7"/>
        <v>0</v>
      </c>
      <c r="CA20" s="123">
        <v>0</v>
      </c>
      <c r="CB20" s="123">
        <v>0</v>
      </c>
      <c r="CC20" s="123">
        <v>0</v>
      </c>
      <c r="CD20" s="123">
        <v>0</v>
      </c>
      <c r="CE20" s="123">
        <v>0</v>
      </c>
      <c r="CF20" s="123">
        <v>0</v>
      </c>
      <c r="CG20" s="123">
        <v>0</v>
      </c>
      <c r="CH20" s="123">
        <v>0</v>
      </c>
      <c r="CI20" s="123">
        <v>0</v>
      </c>
      <c r="CJ20" s="123">
        <v>0</v>
      </c>
      <c r="CK20" s="123">
        <v>0</v>
      </c>
      <c r="CL20" s="123">
        <v>0</v>
      </c>
      <c r="CM20" s="123">
        <v>0</v>
      </c>
      <c r="CN20" s="123">
        <v>0</v>
      </c>
      <c r="CO20" s="123">
        <v>0</v>
      </c>
      <c r="CP20" s="123">
        <v>0</v>
      </c>
      <c r="CQ20" s="123">
        <v>0</v>
      </c>
      <c r="CR20" s="123">
        <v>0</v>
      </c>
      <c r="CS20" s="123">
        <v>0</v>
      </c>
      <c r="CT20" s="123">
        <v>0</v>
      </c>
      <c r="CU20" s="123">
        <v>0</v>
      </c>
      <c r="CV20" s="123">
        <v>0</v>
      </c>
      <c r="CW20" s="123">
        <v>0</v>
      </c>
      <c r="CX20" s="123">
        <v>0</v>
      </c>
      <c r="CY20" s="123">
        <v>0</v>
      </c>
      <c r="CZ20" s="123">
        <v>0</v>
      </c>
      <c r="DA20" s="123">
        <v>0</v>
      </c>
      <c r="DB20" s="123">
        <v>0</v>
      </c>
      <c r="DC20" s="123">
        <v>0</v>
      </c>
      <c r="DD20" s="123">
        <v>0</v>
      </c>
      <c r="DE20" s="123">
        <v>0</v>
      </c>
      <c r="DF20" s="123">
        <v>0</v>
      </c>
      <c r="DG20" s="123">
        <v>0</v>
      </c>
      <c r="DH20" s="123">
        <v>0</v>
      </c>
      <c r="DI20" s="123">
        <v>0</v>
      </c>
    </row>
    <row r="21" spans="1:113" ht="19.5" customHeight="1">
      <c r="A21" s="86" t="s">
        <v>97</v>
      </c>
      <c r="B21" s="86" t="s">
        <v>98</v>
      </c>
      <c r="C21" s="86" t="s">
        <v>98</v>
      </c>
      <c r="D21" s="86" t="s">
        <v>100</v>
      </c>
      <c r="E21" s="122">
        <f t="shared" si="0"/>
        <v>619.73</v>
      </c>
      <c r="F21" s="122">
        <f t="shared" si="2"/>
        <v>619.73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619.73</v>
      </c>
      <c r="M21" s="122">
        <v>0</v>
      </c>
      <c r="N21" s="122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f t="shared" si="3"/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3">
        <f t="shared" si="5"/>
        <v>0</v>
      </c>
      <c r="AW21" s="123">
        <v>0</v>
      </c>
      <c r="AX21" s="123">
        <v>0</v>
      </c>
      <c r="AY21" s="123">
        <v>0</v>
      </c>
      <c r="AZ21" s="123">
        <v>0</v>
      </c>
      <c r="BA21" s="123">
        <v>0</v>
      </c>
      <c r="BB21" s="123">
        <v>0</v>
      </c>
      <c r="BC21" s="123">
        <v>0</v>
      </c>
      <c r="BD21" s="123">
        <v>0</v>
      </c>
      <c r="BE21" s="123">
        <v>0</v>
      </c>
      <c r="BF21" s="123">
        <v>0</v>
      </c>
      <c r="BG21" s="123">
        <v>0</v>
      </c>
      <c r="BH21" s="123">
        <v>0</v>
      </c>
      <c r="BI21" s="123">
        <v>0</v>
      </c>
      <c r="BJ21" s="123">
        <v>0</v>
      </c>
      <c r="BK21" s="123">
        <v>0</v>
      </c>
      <c r="BL21" s="123">
        <v>0</v>
      </c>
      <c r="BM21" s="123">
        <f t="shared" si="6"/>
        <v>0</v>
      </c>
      <c r="BN21" s="123">
        <v>0</v>
      </c>
      <c r="BO21" s="123">
        <v>0</v>
      </c>
      <c r="BP21" s="123">
        <v>0</v>
      </c>
      <c r="BQ21" s="123">
        <v>0</v>
      </c>
      <c r="BR21" s="123">
        <v>0</v>
      </c>
      <c r="BS21" s="123">
        <v>0</v>
      </c>
      <c r="BT21" s="123">
        <v>0</v>
      </c>
      <c r="BU21" s="123">
        <v>0</v>
      </c>
      <c r="BV21" s="123">
        <v>0</v>
      </c>
      <c r="BW21" s="123">
        <v>0</v>
      </c>
      <c r="BX21" s="123">
        <v>0</v>
      </c>
      <c r="BY21" s="123">
        <v>0</v>
      </c>
      <c r="BZ21" s="123">
        <f t="shared" si="7"/>
        <v>0</v>
      </c>
      <c r="CA21" s="123">
        <v>0</v>
      </c>
      <c r="CB21" s="123">
        <v>0</v>
      </c>
      <c r="CC21" s="123">
        <v>0</v>
      </c>
      <c r="CD21" s="123">
        <v>0</v>
      </c>
      <c r="CE21" s="123">
        <v>0</v>
      </c>
      <c r="CF21" s="123">
        <v>0</v>
      </c>
      <c r="CG21" s="123">
        <v>0</v>
      </c>
      <c r="CH21" s="123">
        <v>0</v>
      </c>
      <c r="CI21" s="123">
        <v>0</v>
      </c>
      <c r="CJ21" s="123">
        <v>0</v>
      </c>
      <c r="CK21" s="123">
        <v>0</v>
      </c>
      <c r="CL21" s="123">
        <v>0</v>
      </c>
      <c r="CM21" s="123">
        <v>0</v>
      </c>
      <c r="CN21" s="123">
        <v>0</v>
      </c>
      <c r="CO21" s="123">
        <v>0</v>
      </c>
      <c r="CP21" s="123">
        <v>0</v>
      </c>
      <c r="CQ21" s="123">
        <v>0</v>
      </c>
      <c r="CR21" s="123">
        <v>0</v>
      </c>
      <c r="CS21" s="123">
        <v>0</v>
      </c>
      <c r="CT21" s="123">
        <v>0</v>
      </c>
      <c r="CU21" s="123">
        <v>0</v>
      </c>
      <c r="CV21" s="123">
        <v>0</v>
      </c>
      <c r="CW21" s="123">
        <v>0</v>
      </c>
      <c r="CX21" s="123">
        <v>0</v>
      </c>
      <c r="CY21" s="123">
        <v>0</v>
      </c>
      <c r="CZ21" s="123">
        <v>0</v>
      </c>
      <c r="DA21" s="123">
        <v>0</v>
      </c>
      <c r="DB21" s="123">
        <v>0</v>
      </c>
      <c r="DC21" s="123">
        <v>0</v>
      </c>
      <c r="DD21" s="123">
        <v>0</v>
      </c>
      <c r="DE21" s="123">
        <v>0</v>
      </c>
      <c r="DF21" s="123">
        <v>0</v>
      </c>
      <c r="DG21" s="123">
        <v>0</v>
      </c>
      <c r="DH21" s="123">
        <v>0</v>
      </c>
      <c r="DI21" s="123">
        <v>0</v>
      </c>
    </row>
    <row r="22" spans="1:113" ht="19.5" customHeight="1">
      <c r="A22" s="86" t="s">
        <v>97</v>
      </c>
      <c r="B22" s="86" t="s">
        <v>98</v>
      </c>
      <c r="C22" s="86" t="s">
        <v>118</v>
      </c>
      <c r="D22" s="86" t="s">
        <v>119</v>
      </c>
      <c r="E22" s="122">
        <f t="shared" si="0"/>
        <v>10.3</v>
      </c>
      <c r="F22" s="122">
        <f t="shared" si="2"/>
        <v>10.3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10.3</v>
      </c>
      <c r="N22" s="122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f t="shared" si="3"/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0</v>
      </c>
      <c r="AJ22" s="123">
        <v>0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</v>
      </c>
      <c r="AU22" s="123">
        <v>0</v>
      </c>
      <c r="AV22" s="123">
        <f t="shared" si="5"/>
        <v>0</v>
      </c>
      <c r="AW22" s="123">
        <v>0</v>
      </c>
      <c r="AX22" s="123">
        <v>0</v>
      </c>
      <c r="AY22" s="123">
        <v>0</v>
      </c>
      <c r="AZ22" s="123">
        <v>0</v>
      </c>
      <c r="BA22" s="123">
        <v>0</v>
      </c>
      <c r="BB22" s="123">
        <v>0</v>
      </c>
      <c r="BC22" s="123">
        <v>0</v>
      </c>
      <c r="BD22" s="123">
        <v>0</v>
      </c>
      <c r="BE22" s="123">
        <v>0</v>
      </c>
      <c r="BF22" s="123">
        <v>0</v>
      </c>
      <c r="BG22" s="123">
        <v>0</v>
      </c>
      <c r="BH22" s="123">
        <v>0</v>
      </c>
      <c r="BI22" s="123">
        <v>0</v>
      </c>
      <c r="BJ22" s="123">
        <v>0</v>
      </c>
      <c r="BK22" s="123">
        <v>0</v>
      </c>
      <c r="BL22" s="123">
        <v>0</v>
      </c>
      <c r="BM22" s="123">
        <f t="shared" si="6"/>
        <v>0</v>
      </c>
      <c r="BN22" s="123">
        <v>0</v>
      </c>
      <c r="BO22" s="123">
        <v>0</v>
      </c>
      <c r="BP22" s="123">
        <v>0</v>
      </c>
      <c r="BQ22" s="123">
        <v>0</v>
      </c>
      <c r="BR22" s="123">
        <v>0</v>
      </c>
      <c r="BS22" s="123">
        <v>0</v>
      </c>
      <c r="BT22" s="123">
        <v>0</v>
      </c>
      <c r="BU22" s="123">
        <v>0</v>
      </c>
      <c r="BV22" s="123">
        <v>0</v>
      </c>
      <c r="BW22" s="123">
        <v>0</v>
      </c>
      <c r="BX22" s="123">
        <v>0</v>
      </c>
      <c r="BY22" s="123">
        <v>0</v>
      </c>
      <c r="BZ22" s="123">
        <f t="shared" si="7"/>
        <v>0</v>
      </c>
      <c r="CA22" s="123">
        <v>0</v>
      </c>
      <c r="CB22" s="123">
        <v>0</v>
      </c>
      <c r="CC22" s="123">
        <v>0</v>
      </c>
      <c r="CD22" s="123">
        <v>0</v>
      </c>
      <c r="CE22" s="123">
        <v>0</v>
      </c>
      <c r="CF22" s="123">
        <v>0</v>
      </c>
      <c r="CG22" s="123">
        <v>0</v>
      </c>
      <c r="CH22" s="123">
        <v>0</v>
      </c>
      <c r="CI22" s="123">
        <v>0</v>
      </c>
      <c r="CJ22" s="123">
        <v>0</v>
      </c>
      <c r="CK22" s="123">
        <v>0</v>
      </c>
      <c r="CL22" s="123">
        <v>0</v>
      </c>
      <c r="CM22" s="123">
        <v>0</v>
      </c>
      <c r="CN22" s="123">
        <v>0</v>
      </c>
      <c r="CO22" s="123">
        <v>0</v>
      </c>
      <c r="CP22" s="123">
        <v>0</v>
      </c>
      <c r="CQ22" s="123">
        <v>0</v>
      </c>
      <c r="CR22" s="123">
        <v>0</v>
      </c>
      <c r="CS22" s="123">
        <v>0</v>
      </c>
      <c r="CT22" s="123">
        <v>0</v>
      </c>
      <c r="CU22" s="123">
        <v>0</v>
      </c>
      <c r="CV22" s="123">
        <v>0</v>
      </c>
      <c r="CW22" s="123">
        <v>0</v>
      </c>
      <c r="CX22" s="123">
        <v>0</v>
      </c>
      <c r="CY22" s="123">
        <v>0</v>
      </c>
      <c r="CZ22" s="123">
        <v>0</v>
      </c>
      <c r="DA22" s="123">
        <v>0</v>
      </c>
      <c r="DB22" s="123">
        <v>0</v>
      </c>
      <c r="DC22" s="123">
        <v>0</v>
      </c>
      <c r="DD22" s="123">
        <v>0</v>
      </c>
      <c r="DE22" s="123">
        <v>0</v>
      </c>
      <c r="DF22" s="123">
        <v>0</v>
      </c>
      <c r="DG22" s="123">
        <v>0</v>
      </c>
      <c r="DH22" s="123">
        <v>0</v>
      </c>
      <c r="DI22" s="123">
        <v>0</v>
      </c>
    </row>
    <row r="23" spans="1:113" ht="19.5" customHeight="1">
      <c r="A23" s="86" t="s">
        <v>38</v>
      </c>
      <c r="B23" s="86" t="s">
        <v>38</v>
      </c>
      <c r="C23" s="86" t="s">
        <v>38</v>
      </c>
      <c r="D23" s="86" t="s">
        <v>318</v>
      </c>
      <c r="E23" s="122">
        <f t="shared" si="0"/>
        <v>2.3</v>
      </c>
      <c r="F23" s="122">
        <f t="shared" si="2"/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f t="shared" si="3"/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0</v>
      </c>
      <c r="AH23" s="123">
        <v>0</v>
      </c>
      <c r="AI23" s="123">
        <v>0</v>
      </c>
      <c r="AJ23" s="123">
        <v>0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</v>
      </c>
      <c r="AU23" s="123">
        <v>0</v>
      </c>
      <c r="AV23" s="123">
        <f t="shared" si="5"/>
        <v>2.3</v>
      </c>
      <c r="AW23" s="123">
        <v>0</v>
      </c>
      <c r="AX23" s="123">
        <v>0</v>
      </c>
      <c r="AY23" s="123">
        <v>0</v>
      </c>
      <c r="AZ23" s="123">
        <v>0</v>
      </c>
      <c r="BA23" s="123">
        <v>2.3</v>
      </c>
      <c r="BB23" s="123">
        <v>0</v>
      </c>
      <c r="BC23" s="123">
        <v>0</v>
      </c>
      <c r="BD23" s="123">
        <v>0</v>
      </c>
      <c r="BE23" s="123">
        <v>0</v>
      </c>
      <c r="BF23" s="123">
        <v>0</v>
      </c>
      <c r="BG23" s="123">
        <v>0</v>
      </c>
      <c r="BH23" s="123">
        <v>0</v>
      </c>
      <c r="BI23" s="123">
        <v>0</v>
      </c>
      <c r="BJ23" s="123">
        <v>0</v>
      </c>
      <c r="BK23" s="123">
        <v>0</v>
      </c>
      <c r="BL23" s="123">
        <v>0</v>
      </c>
      <c r="BM23" s="123">
        <f t="shared" si="6"/>
        <v>0</v>
      </c>
      <c r="BN23" s="123">
        <v>0</v>
      </c>
      <c r="BO23" s="123">
        <v>0</v>
      </c>
      <c r="BP23" s="123">
        <v>0</v>
      </c>
      <c r="BQ23" s="123">
        <v>0</v>
      </c>
      <c r="BR23" s="123">
        <v>0</v>
      </c>
      <c r="BS23" s="123">
        <v>0</v>
      </c>
      <c r="BT23" s="123">
        <v>0</v>
      </c>
      <c r="BU23" s="123">
        <v>0</v>
      </c>
      <c r="BV23" s="123">
        <v>0</v>
      </c>
      <c r="BW23" s="123">
        <v>0</v>
      </c>
      <c r="BX23" s="123">
        <v>0</v>
      </c>
      <c r="BY23" s="123">
        <v>0</v>
      </c>
      <c r="BZ23" s="123">
        <f t="shared" si="7"/>
        <v>0</v>
      </c>
      <c r="CA23" s="123">
        <v>0</v>
      </c>
      <c r="CB23" s="123">
        <v>0</v>
      </c>
      <c r="CC23" s="123">
        <v>0</v>
      </c>
      <c r="CD23" s="123">
        <v>0</v>
      </c>
      <c r="CE23" s="123">
        <v>0</v>
      </c>
      <c r="CF23" s="123">
        <v>0</v>
      </c>
      <c r="CG23" s="123">
        <v>0</v>
      </c>
      <c r="CH23" s="123">
        <v>0</v>
      </c>
      <c r="CI23" s="123">
        <v>0</v>
      </c>
      <c r="CJ23" s="123">
        <v>0</v>
      </c>
      <c r="CK23" s="123">
        <v>0</v>
      </c>
      <c r="CL23" s="123">
        <v>0</v>
      </c>
      <c r="CM23" s="123">
        <v>0</v>
      </c>
      <c r="CN23" s="123">
        <v>0</v>
      </c>
      <c r="CO23" s="123">
        <v>0</v>
      </c>
      <c r="CP23" s="123">
        <v>0</v>
      </c>
      <c r="CQ23" s="123">
        <v>0</v>
      </c>
      <c r="CR23" s="123">
        <v>0</v>
      </c>
      <c r="CS23" s="123">
        <v>0</v>
      </c>
      <c r="CT23" s="123">
        <v>0</v>
      </c>
      <c r="CU23" s="123">
        <v>0</v>
      </c>
      <c r="CV23" s="123">
        <v>0</v>
      </c>
      <c r="CW23" s="123">
        <v>0</v>
      </c>
      <c r="CX23" s="123">
        <v>0</v>
      </c>
      <c r="CY23" s="123">
        <v>0</v>
      </c>
      <c r="CZ23" s="123">
        <v>0</v>
      </c>
      <c r="DA23" s="123">
        <v>0</v>
      </c>
      <c r="DB23" s="123">
        <v>0</v>
      </c>
      <c r="DC23" s="123">
        <v>0</v>
      </c>
      <c r="DD23" s="123">
        <v>0</v>
      </c>
      <c r="DE23" s="123">
        <v>0</v>
      </c>
      <c r="DF23" s="123">
        <v>0</v>
      </c>
      <c r="DG23" s="123">
        <v>0</v>
      </c>
      <c r="DH23" s="123">
        <v>0</v>
      </c>
      <c r="DI23" s="123">
        <v>0</v>
      </c>
    </row>
    <row r="24" spans="1:113" ht="19.5" customHeight="1">
      <c r="A24" s="86" t="s">
        <v>97</v>
      </c>
      <c r="B24" s="86" t="s">
        <v>86</v>
      </c>
      <c r="C24" s="86" t="s">
        <v>86</v>
      </c>
      <c r="D24" s="86" t="s">
        <v>101</v>
      </c>
      <c r="E24" s="122">
        <f t="shared" si="0"/>
        <v>2.3</v>
      </c>
      <c r="F24" s="122">
        <f t="shared" si="2"/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f t="shared" si="3"/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f t="shared" si="5"/>
        <v>2.3</v>
      </c>
      <c r="AW24" s="123">
        <v>0</v>
      </c>
      <c r="AX24" s="123">
        <v>0</v>
      </c>
      <c r="AY24" s="123">
        <v>0</v>
      </c>
      <c r="AZ24" s="123">
        <v>0</v>
      </c>
      <c r="BA24" s="123">
        <v>2.3</v>
      </c>
      <c r="BB24" s="123">
        <v>0</v>
      </c>
      <c r="BC24" s="123">
        <v>0</v>
      </c>
      <c r="BD24" s="123">
        <v>0</v>
      </c>
      <c r="BE24" s="123">
        <v>0</v>
      </c>
      <c r="BF24" s="123">
        <v>0</v>
      </c>
      <c r="BG24" s="123">
        <v>0</v>
      </c>
      <c r="BH24" s="123">
        <v>0</v>
      </c>
      <c r="BI24" s="123">
        <v>0</v>
      </c>
      <c r="BJ24" s="123">
        <v>0</v>
      </c>
      <c r="BK24" s="123">
        <v>0</v>
      </c>
      <c r="BL24" s="123">
        <v>0</v>
      </c>
      <c r="BM24" s="123">
        <f t="shared" si="6"/>
        <v>0</v>
      </c>
      <c r="BN24" s="123">
        <v>0</v>
      </c>
      <c r="BO24" s="123">
        <v>0</v>
      </c>
      <c r="BP24" s="123">
        <v>0</v>
      </c>
      <c r="BQ24" s="123">
        <v>0</v>
      </c>
      <c r="BR24" s="123">
        <v>0</v>
      </c>
      <c r="BS24" s="123">
        <v>0</v>
      </c>
      <c r="BT24" s="123">
        <v>0</v>
      </c>
      <c r="BU24" s="123">
        <v>0</v>
      </c>
      <c r="BV24" s="123">
        <v>0</v>
      </c>
      <c r="BW24" s="123">
        <v>0</v>
      </c>
      <c r="BX24" s="123">
        <v>0</v>
      </c>
      <c r="BY24" s="123">
        <v>0</v>
      </c>
      <c r="BZ24" s="123">
        <f t="shared" si="7"/>
        <v>0</v>
      </c>
      <c r="CA24" s="123">
        <v>0</v>
      </c>
      <c r="CB24" s="123">
        <v>0</v>
      </c>
      <c r="CC24" s="123">
        <v>0</v>
      </c>
      <c r="CD24" s="123">
        <v>0</v>
      </c>
      <c r="CE24" s="123">
        <v>0</v>
      </c>
      <c r="CF24" s="123">
        <v>0</v>
      </c>
      <c r="CG24" s="123">
        <v>0</v>
      </c>
      <c r="CH24" s="123">
        <v>0</v>
      </c>
      <c r="CI24" s="123">
        <v>0</v>
      </c>
      <c r="CJ24" s="123">
        <v>0</v>
      </c>
      <c r="CK24" s="123">
        <v>0</v>
      </c>
      <c r="CL24" s="123">
        <v>0</v>
      </c>
      <c r="CM24" s="123">
        <v>0</v>
      </c>
      <c r="CN24" s="123">
        <v>0</v>
      </c>
      <c r="CO24" s="123">
        <v>0</v>
      </c>
      <c r="CP24" s="123">
        <v>0</v>
      </c>
      <c r="CQ24" s="123">
        <v>0</v>
      </c>
      <c r="CR24" s="123">
        <v>0</v>
      </c>
      <c r="CS24" s="123">
        <v>0</v>
      </c>
      <c r="CT24" s="123">
        <v>0</v>
      </c>
      <c r="CU24" s="123">
        <v>0</v>
      </c>
      <c r="CV24" s="123">
        <v>0</v>
      </c>
      <c r="CW24" s="123">
        <v>0</v>
      </c>
      <c r="CX24" s="123">
        <v>0</v>
      </c>
      <c r="CY24" s="123">
        <v>0</v>
      </c>
      <c r="CZ24" s="123">
        <v>0</v>
      </c>
      <c r="DA24" s="123">
        <v>0</v>
      </c>
      <c r="DB24" s="123">
        <v>0</v>
      </c>
      <c r="DC24" s="123">
        <v>0</v>
      </c>
      <c r="DD24" s="123">
        <v>0</v>
      </c>
      <c r="DE24" s="123">
        <v>0</v>
      </c>
      <c r="DF24" s="123">
        <v>0</v>
      </c>
      <c r="DG24" s="123">
        <v>0</v>
      </c>
      <c r="DH24" s="123">
        <v>0</v>
      </c>
      <c r="DI24" s="123">
        <v>0</v>
      </c>
    </row>
    <row r="25" spans="1:113" s="113" customFormat="1" ht="19.5" customHeight="1">
      <c r="A25" s="86" t="s">
        <v>38</v>
      </c>
      <c r="B25" s="86" t="s">
        <v>38</v>
      </c>
      <c r="C25" s="86" t="s">
        <v>38</v>
      </c>
      <c r="D25" s="86" t="s">
        <v>319</v>
      </c>
      <c r="E25" s="122">
        <f t="shared" si="0"/>
        <v>569.88</v>
      </c>
      <c r="F25" s="122">
        <f t="shared" si="2"/>
        <v>569.88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480.46</v>
      </c>
      <c r="O25" s="123">
        <v>89.42</v>
      </c>
      <c r="P25" s="123">
        <v>0</v>
      </c>
      <c r="Q25" s="123">
        <v>0</v>
      </c>
      <c r="R25" s="123">
        <v>0</v>
      </c>
      <c r="S25" s="123">
        <v>0</v>
      </c>
      <c r="T25" s="123">
        <f t="shared" si="3"/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0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23">
        <f t="shared" si="5"/>
        <v>0</v>
      </c>
      <c r="AW25" s="123">
        <v>0</v>
      </c>
      <c r="AX25" s="123">
        <v>0</v>
      </c>
      <c r="AY25" s="123">
        <v>0</v>
      </c>
      <c r="AZ25" s="123">
        <v>0</v>
      </c>
      <c r="BA25" s="123">
        <v>0</v>
      </c>
      <c r="BB25" s="123">
        <v>0</v>
      </c>
      <c r="BC25" s="123">
        <v>0</v>
      </c>
      <c r="BD25" s="123">
        <v>0</v>
      </c>
      <c r="BE25" s="123">
        <v>0</v>
      </c>
      <c r="BF25" s="123">
        <v>0</v>
      </c>
      <c r="BG25" s="123">
        <v>0</v>
      </c>
      <c r="BH25" s="123">
        <v>0</v>
      </c>
      <c r="BI25" s="123">
        <v>0</v>
      </c>
      <c r="BJ25" s="123">
        <v>0</v>
      </c>
      <c r="BK25" s="123">
        <v>0</v>
      </c>
      <c r="BL25" s="123">
        <v>0</v>
      </c>
      <c r="BM25" s="123">
        <f t="shared" si="6"/>
        <v>0</v>
      </c>
      <c r="BN25" s="123">
        <v>0</v>
      </c>
      <c r="BO25" s="123">
        <v>0</v>
      </c>
      <c r="BP25" s="123">
        <v>0</v>
      </c>
      <c r="BQ25" s="123">
        <v>0</v>
      </c>
      <c r="BR25" s="123">
        <v>0</v>
      </c>
      <c r="BS25" s="123">
        <v>0</v>
      </c>
      <c r="BT25" s="123">
        <v>0</v>
      </c>
      <c r="BU25" s="123">
        <v>0</v>
      </c>
      <c r="BV25" s="123">
        <v>0</v>
      </c>
      <c r="BW25" s="123">
        <v>0</v>
      </c>
      <c r="BX25" s="123">
        <v>0</v>
      </c>
      <c r="BY25" s="123">
        <v>0</v>
      </c>
      <c r="BZ25" s="123">
        <f t="shared" si="7"/>
        <v>0</v>
      </c>
      <c r="CA25" s="123">
        <v>0</v>
      </c>
      <c r="CB25" s="123">
        <v>0</v>
      </c>
      <c r="CC25" s="123">
        <v>0</v>
      </c>
      <c r="CD25" s="123">
        <v>0</v>
      </c>
      <c r="CE25" s="123">
        <v>0</v>
      </c>
      <c r="CF25" s="123">
        <v>0</v>
      </c>
      <c r="CG25" s="123">
        <v>0</v>
      </c>
      <c r="CH25" s="123">
        <v>0</v>
      </c>
      <c r="CI25" s="123">
        <v>0</v>
      </c>
      <c r="CJ25" s="123">
        <v>0</v>
      </c>
      <c r="CK25" s="123">
        <v>0</v>
      </c>
      <c r="CL25" s="123">
        <v>0</v>
      </c>
      <c r="CM25" s="123">
        <v>0</v>
      </c>
      <c r="CN25" s="123">
        <v>0</v>
      </c>
      <c r="CO25" s="123">
        <v>0</v>
      </c>
      <c r="CP25" s="123">
        <v>0</v>
      </c>
      <c r="CQ25" s="123">
        <v>0</v>
      </c>
      <c r="CR25" s="123">
        <v>0</v>
      </c>
      <c r="CS25" s="123">
        <v>0</v>
      </c>
      <c r="CT25" s="123">
        <v>0</v>
      </c>
      <c r="CU25" s="123">
        <v>0</v>
      </c>
      <c r="CV25" s="123">
        <v>0</v>
      </c>
      <c r="CW25" s="123">
        <v>0</v>
      </c>
      <c r="CX25" s="123">
        <v>0</v>
      </c>
      <c r="CY25" s="123">
        <v>0</v>
      </c>
      <c r="CZ25" s="123">
        <v>0</v>
      </c>
      <c r="DA25" s="123">
        <v>0</v>
      </c>
      <c r="DB25" s="123">
        <v>0</v>
      </c>
      <c r="DC25" s="123">
        <v>0</v>
      </c>
      <c r="DD25" s="123">
        <v>0</v>
      </c>
      <c r="DE25" s="123">
        <v>0</v>
      </c>
      <c r="DF25" s="123">
        <v>0</v>
      </c>
      <c r="DG25" s="123">
        <v>0</v>
      </c>
      <c r="DH25" s="123">
        <v>0</v>
      </c>
      <c r="DI25" s="123">
        <v>0</v>
      </c>
    </row>
    <row r="26" spans="1:113" ht="19.5" customHeight="1">
      <c r="A26" s="86" t="s">
        <v>38</v>
      </c>
      <c r="B26" s="86" t="s">
        <v>38</v>
      </c>
      <c r="C26" s="86" t="s">
        <v>38</v>
      </c>
      <c r="D26" s="86" t="s">
        <v>320</v>
      </c>
      <c r="E26" s="122">
        <f t="shared" si="0"/>
        <v>569.88</v>
      </c>
      <c r="F26" s="122">
        <f t="shared" si="2"/>
        <v>569.88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480.46</v>
      </c>
      <c r="O26" s="123">
        <v>89.42</v>
      </c>
      <c r="P26" s="123">
        <v>0</v>
      </c>
      <c r="Q26" s="123">
        <v>0</v>
      </c>
      <c r="R26" s="123">
        <v>0</v>
      </c>
      <c r="S26" s="123">
        <v>0</v>
      </c>
      <c r="T26" s="123">
        <f t="shared" si="3"/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23">
        <f t="shared" si="5"/>
        <v>0</v>
      </c>
      <c r="AW26" s="123">
        <v>0</v>
      </c>
      <c r="AX26" s="123">
        <v>0</v>
      </c>
      <c r="AY26" s="123">
        <v>0</v>
      </c>
      <c r="AZ26" s="123">
        <v>0</v>
      </c>
      <c r="BA26" s="123">
        <v>0</v>
      </c>
      <c r="BB26" s="123">
        <v>0</v>
      </c>
      <c r="BC26" s="123">
        <v>0</v>
      </c>
      <c r="BD26" s="123">
        <v>0</v>
      </c>
      <c r="BE26" s="123">
        <v>0</v>
      </c>
      <c r="BF26" s="123">
        <v>0</v>
      </c>
      <c r="BG26" s="123">
        <v>0</v>
      </c>
      <c r="BH26" s="123">
        <v>0</v>
      </c>
      <c r="BI26" s="123">
        <v>0</v>
      </c>
      <c r="BJ26" s="123">
        <v>0</v>
      </c>
      <c r="BK26" s="123">
        <v>0</v>
      </c>
      <c r="BL26" s="123">
        <v>0</v>
      </c>
      <c r="BM26" s="123">
        <f t="shared" si="6"/>
        <v>0</v>
      </c>
      <c r="BN26" s="123">
        <v>0</v>
      </c>
      <c r="BO26" s="123">
        <v>0</v>
      </c>
      <c r="BP26" s="123">
        <v>0</v>
      </c>
      <c r="BQ26" s="123">
        <v>0</v>
      </c>
      <c r="BR26" s="123">
        <v>0</v>
      </c>
      <c r="BS26" s="123">
        <v>0</v>
      </c>
      <c r="BT26" s="123">
        <v>0</v>
      </c>
      <c r="BU26" s="123">
        <v>0</v>
      </c>
      <c r="BV26" s="123">
        <v>0</v>
      </c>
      <c r="BW26" s="123">
        <v>0</v>
      </c>
      <c r="BX26" s="123">
        <v>0</v>
      </c>
      <c r="BY26" s="123">
        <v>0</v>
      </c>
      <c r="BZ26" s="123">
        <f t="shared" si="7"/>
        <v>0</v>
      </c>
      <c r="CA26" s="123">
        <v>0</v>
      </c>
      <c r="CB26" s="123">
        <v>0</v>
      </c>
      <c r="CC26" s="123">
        <v>0</v>
      </c>
      <c r="CD26" s="123">
        <v>0</v>
      </c>
      <c r="CE26" s="123">
        <v>0</v>
      </c>
      <c r="CF26" s="123">
        <v>0</v>
      </c>
      <c r="CG26" s="123">
        <v>0</v>
      </c>
      <c r="CH26" s="123">
        <v>0</v>
      </c>
      <c r="CI26" s="123">
        <v>0</v>
      </c>
      <c r="CJ26" s="123">
        <v>0</v>
      </c>
      <c r="CK26" s="123">
        <v>0</v>
      </c>
      <c r="CL26" s="123">
        <v>0</v>
      </c>
      <c r="CM26" s="123">
        <v>0</v>
      </c>
      <c r="CN26" s="123">
        <v>0</v>
      </c>
      <c r="CO26" s="123">
        <v>0</v>
      </c>
      <c r="CP26" s="123">
        <v>0</v>
      </c>
      <c r="CQ26" s="123">
        <v>0</v>
      </c>
      <c r="CR26" s="123">
        <v>0</v>
      </c>
      <c r="CS26" s="123">
        <v>0</v>
      </c>
      <c r="CT26" s="123">
        <v>0</v>
      </c>
      <c r="CU26" s="123">
        <v>0</v>
      </c>
      <c r="CV26" s="123">
        <v>0</v>
      </c>
      <c r="CW26" s="123">
        <v>0</v>
      </c>
      <c r="CX26" s="123">
        <v>0</v>
      </c>
      <c r="CY26" s="123">
        <v>0</v>
      </c>
      <c r="CZ26" s="123">
        <v>0</v>
      </c>
      <c r="DA26" s="123">
        <v>0</v>
      </c>
      <c r="DB26" s="123">
        <v>0</v>
      </c>
      <c r="DC26" s="123">
        <v>0</v>
      </c>
      <c r="DD26" s="123">
        <v>0</v>
      </c>
      <c r="DE26" s="123">
        <v>0</v>
      </c>
      <c r="DF26" s="123">
        <v>0</v>
      </c>
      <c r="DG26" s="123">
        <v>0</v>
      </c>
      <c r="DH26" s="123">
        <v>0</v>
      </c>
      <c r="DI26" s="123">
        <v>0</v>
      </c>
    </row>
    <row r="27" spans="1:113" ht="19.5" customHeight="1">
      <c r="A27" s="86" t="s">
        <v>102</v>
      </c>
      <c r="B27" s="86" t="s">
        <v>89</v>
      </c>
      <c r="C27" s="86" t="s">
        <v>92</v>
      </c>
      <c r="D27" s="86" t="s">
        <v>103</v>
      </c>
      <c r="E27" s="122">
        <f t="shared" si="0"/>
        <v>480.46</v>
      </c>
      <c r="F27" s="122">
        <f t="shared" si="2"/>
        <v>480.46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480.46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f t="shared" si="3"/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f t="shared" si="5"/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v>0</v>
      </c>
      <c r="BG27" s="123">
        <v>0</v>
      </c>
      <c r="BH27" s="123">
        <v>0</v>
      </c>
      <c r="BI27" s="123">
        <v>0</v>
      </c>
      <c r="BJ27" s="123">
        <v>0</v>
      </c>
      <c r="BK27" s="123">
        <v>0</v>
      </c>
      <c r="BL27" s="123">
        <v>0</v>
      </c>
      <c r="BM27" s="123">
        <f t="shared" si="6"/>
        <v>0</v>
      </c>
      <c r="BN27" s="123">
        <v>0</v>
      </c>
      <c r="BO27" s="123">
        <v>0</v>
      </c>
      <c r="BP27" s="123">
        <v>0</v>
      </c>
      <c r="BQ27" s="123">
        <v>0</v>
      </c>
      <c r="BR27" s="123">
        <v>0</v>
      </c>
      <c r="BS27" s="123">
        <v>0</v>
      </c>
      <c r="BT27" s="123">
        <v>0</v>
      </c>
      <c r="BU27" s="123">
        <v>0</v>
      </c>
      <c r="BV27" s="123">
        <v>0</v>
      </c>
      <c r="BW27" s="123">
        <v>0</v>
      </c>
      <c r="BX27" s="123">
        <v>0</v>
      </c>
      <c r="BY27" s="123">
        <v>0</v>
      </c>
      <c r="BZ27" s="123">
        <f t="shared" si="7"/>
        <v>0</v>
      </c>
      <c r="CA27" s="123">
        <v>0</v>
      </c>
      <c r="CB27" s="123">
        <v>0</v>
      </c>
      <c r="CC27" s="123">
        <v>0</v>
      </c>
      <c r="CD27" s="123">
        <v>0</v>
      </c>
      <c r="CE27" s="123">
        <v>0</v>
      </c>
      <c r="CF27" s="123">
        <v>0</v>
      </c>
      <c r="CG27" s="123">
        <v>0</v>
      </c>
      <c r="CH27" s="123">
        <v>0</v>
      </c>
      <c r="CI27" s="123">
        <v>0</v>
      </c>
      <c r="CJ27" s="123">
        <v>0</v>
      </c>
      <c r="CK27" s="123">
        <v>0</v>
      </c>
      <c r="CL27" s="123">
        <v>0</v>
      </c>
      <c r="CM27" s="123">
        <v>0</v>
      </c>
      <c r="CN27" s="123">
        <v>0</v>
      </c>
      <c r="CO27" s="123">
        <v>0</v>
      </c>
      <c r="CP27" s="123">
        <v>0</v>
      </c>
      <c r="CQ27" s="123">
        <v>0</v>
      </c>
      <c r="CR27" s="123">
        <v>0</v>
      </c>
      <c r="CS27" s="123">
        <v>0</v>
      </c>
      <c r="CT27" s="123">
        <v>0</v>
      </c>
      <c r="CU27" s="123">
        <v>0</v>
      </c>
      <c r="CV27" s="123">
        <v>0</v>
      </c>
      <c r="CW27" s="123">
        <v>0</v>
      </c>
      <c r="CX27" s="123">
        <v>0</v>
      </c>
      <c r="CY27" s="123">
        <v>0</v>
      </c>
      <c r="CZ27" s="123">
        <v>0</v>
      </c>
      <c r="DA27" s="123">
        <v>0</v>
      </c>
      <c r="DB27" s="123">
        <v>0</v>
      </c>
      <c r="DC27" s="123">
        <v>0</v>
      </c>
      <c r="DD27" s="123">
        <v>0</v>
      </c>
      <c r="DE27" s="123">
        <v>0</v>
      </c>
      <c r="DF27" s="123">
        <v>0</v>
      </c>
      <c r="DG27" s="123">
        <v>0</v>
      </c>
      <c r="DH27" s="123">
        <v>0</v>
      </c>
      <c r="DI27" s="123">
        <v>0</v>
      </c>
    </row>
    <row r="28" spans="1:113" ht="19.5" customHeight="1">
      <c r="A28" s="86" t="s">
        <v>102</v>
      </c>
      <c r="B28" s="86" t="s">
        <v>89</v>
      </c>
      <c r="C28" s="86" t="s">
        <v>85</v>
      </c>
      <c r="D28" s="86" t="s">
        <v>104</v>
      </c>
      <c r="E28" s="122">
        <f t="shared" si="0"/>
        <v>89.42</v>
      </c>
      <c r="F28" s="122">
        <f t="shared" si="2"/>
        <v>89.42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3">
        <v>89.42</v>
      </c>
      <c r="P28" s="123">
        <v>0</v>
      </c>
      <c r="Q28" s="123">
        <v>0</v>
      </c>
      <c r="R28" s="123">
        <v>0</v>
      </c>
      <c r="S28" s="123">
        <v>0</v>
      </c>
      <c r="T28" s="123">
        <f t="shared" si="3"/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f t="shared" si="5"/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f t="shared" si="6"/>
        <v>0</v>
      </c>
      <c r="BN28" s="123">
        <v>0</v>
      </c>
      <c r="BO28" s="123">
        <v>0</v>
      </c>
      <c r="BP28" s="123">
        <v>0</v>
      </c>
      <c r="BQ28" s="123">
        <v>0</v>
      </c>
      <c r="BR28" s="123">
        <v>0</v>
      </c>
      <c r="BS28" s="123">
        <v>0</v>
      </c>
      <c r="BT28" s="123">
        <v>0</v>
      </c>
      <c r="BU28" s="123">
        <v>0</v>
      </c>
      <c r="BV28" s="123">
        <v>0</v>
      </c>
      <c r="BW28" s="123">
        <v>0</v>
      </c>
      <c r="BX28" s="123">
        <v>0</v>
      </c>
      <c r="BY28" s="123">
        <v>0</v>
      </c>
      <c r="BZ28" s="123">
        <f t="shared" si="7"/>
        <v>0</v>
      </c>
      <c r="CA28" s="123">
        <v>0</v>
      </c>
      <c r="CB28" s="123">
        <v>0</v>
      </c>
      <c r="CC28" s="123">
        <v>0</v>
      </c>
      <c r="CD28" s="123">
        <v>0</v>
      </c>
      <c r="CE28" s="123">
        <v>0</v>
      </c>
      <c r="CF28" s="123">
        <v>0</v>
      </c>
      <c r="CG28" s="123">
        <v>0</v>
      </c>
      <c r="CH28" s="123">
        <v>0</v>
      </c>
      <c r="CI28" s="123">
        <v>0</v>
      </c>
      <c r="CJ28" s="123">
        <v>0</v>
      </c>
      <c r="CK28" s="123">
        <v>0</v>
      </c>
      <c r="CL28" s="123">
        <v>0</v>
      </c>
      <c r="CM28" s="123">
        <v>0</v>
      </c>
      <c r="CN28" s="123">
        <v>0</v>
      </c>
      <c r="CO28" s="123">
        <v>0</v>
      </c>
      <c r="CP28" s="123">
        <v>0</v>
      </c>
      <c r="CQ28" s="123">
        <v>0</v>
      </c>
      <c r="CR28" s="123">
        <v>0</v>
      </c>
      <c r="CS28" s="123">
        <v>0</v>
      </c>
      <c r="CT28" s="123">
        <v>0</v>
      </c>
      <c r="CU28" s="123">
        <v>0</v>
      </c>
      <c r="CV28" s="123">
        <v>0</v>
      </c>
      <c r="CW28" s="123">
        <v>0</v>
      </c>
      <c r="CX28" s="123">
        <v>0</v>
      </c>
      <c r="CY28" s="123">
        <v>0</v>
      </c>
      <c r="CZ28" s="123">
        <v>0</v>
      </c>
      <c r="DA28" s="123">
        <v>0</v>
      </c>
      <c r="DB28" s="123">
        <v>0</v>
      </c>
      <c r="DC28" s="123">
        <v>0</v>
      </c>
      <c r="DD28" s="123">
        <v>0</v>
      </c>
      <c r="DE28" s="123">
        <v>0</v>
      </c>
      <c r="DF28" s="123">
        <v>0</v>
      </c>
      <c r="DG28" s="123">
        <v>0</v>
      </c>
      <c r="DH28" s="123">
        <v>0</v>
      </c>
      <c r="DI28" s="123">
        <v>0</v>
      </c>
    </row>
    <row r="29" spans="1:113" s="113" customFormat="1" ht="19.5" customHeight="1">
      <c r="A29" s="86" t="s">
        <v>38</v>
      </c>
      <c r="B29" s="86" t="s">
        <v>38</v>
      </c>
      <c r="C29" s="86" t="s">
        <v>38</v>
      </c>
      <c r="D29" s="86" t="s">
        <v>321</v>
      </c>
      <c r="E29" s="122">
        <f t="shared" si="0"/>
        <v>987.23</v>
      </c>
      <c r="F29" s="122">
        <f t="shared" si="2"/>
        <v>987.23</v>
      </c>
      <c r="G29" s="122">
        <v>0</v>
      </c>
      <c r="H29" s="122">
        <v>370.06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3">
        <v>0</v>
      </c>
      <c r="P29" s="123">
        <v>0</v>
      </c>
      <c r="Q29" s="123">
        <v>617.17</v>
      </c>
      <c r="R29" s="123">
        <v>0</v>
      </c>
      <c r="S29" s="123">
        <v>0</v>
      </c>
      <c r="T29" s="123">
        <f t="shared" si="3"/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0</v>
      </c>
      <c r="AM29" s="123">
        <v>0</v>
      </c>
      <c r="AN29" s="123">
        <v>0</v>
      </c>
      <c r="AO29" s="123">
        <v>0</v>
      </c>
      <c r="AP29" s="123">
        <v>0</v>
      </c>
      <c r="AQ29" s="123">
        <v>0</v>
      </c>
      <c r="AR29" s="123">
        <v>0</v>
      </c>
      <c r="AS29" s="123">
        <v>0</v>
      </c>
      <c r="AT29" s="123">
        <v>0</v>
      </c>
      <c r="AU29" s="123">
        <v>0</v>
      </c>
      <c r="AV29" s="123">
        <f t="shared" si="5"/>
        <v>0</v>
      </c>
      <c r="AW29" s="123">
        <v>0</v>
      </c>
      <c r="AX29" s="123">
        <v>0</v>
      </c>
      <c r="AY29" s="123">
        <v>0</v>
      </c>
      <c r="AZ29" s="123">
        <v>0</v>
      </c>
      <c r="BA29" s="123">
        <v>0</v>
      </c>
      <c r="BB29" s="123">
        <v>0</v>
      </c>
      <c r="BC29" s="123">
        <v>0</v>
      </c>
      <c r="BD29" s="123">
        <v>0</v>
      </c>
      <c r="BE29" s="123">
        <v>0</v>
      </c>
      <c r="BF29" s="123">
        <v>0</v>
      </c>
      <c r="BG29" s="123">
        <v>0</v>
      </c>
      <c r="BH29" s="123">
        <v>0</v>
      </c>
      <c r="BI29" s="123">
        <v>0</v>
      </c>
      <c r="BJ29" s="123">
        <v>0</v>
      </c>
      <c r="BK29" s="123">
        <v>0</v>
      </c>
      <c r="BL29" s="123">
        <v>0</v>
      </c>
      <c r="BM29" s="123">
        <f t="shared" si="6"/>
        <v>0</v>
      </c>
      <c r="BN29" s="123">
        <v>0</v>
      </c>
      <c r="BO29" s="123">
        <v>0</v>
      </c>
      <c r="BP29" s="123">
        <v>0</v>
      </c>
      <c r="BQ29" s="123">
        <v>0</v>
      </c>
      <c r="BR29" s="123">
        <v>0</v>
      </c>
      <c r="BS29" s="123">
        <v>0</v>
      </c>
      <c r="BT29" s="123">
        <v>0</v>
      </c>
      <c r="BU29" s="123">
        <v>0</v>
      </c>
      <c r="BV29" s="123">
        <v>0</v>
      </c>
      <c r="BW29" s="123">
        <v>0</v>
      </c>
      <c r="BX29" s="123">
        <v>0</v>
      </c>
      <c r="BY29" s="123">
        <v>0</v>
      </c>
      <c r="BZ29" s="123">
        <f t="shared" si="7"/>
        <v>0</v>
      </c>
      <c r="CA29" s="123">
        <v>0</v>
      </c>
      <c r="CB29" s="123">
        <v>0</v>
      </c>
      <c r="CC29" s="123">
        <v>0</v>
      </c>
      <c r="CD29" s="123">
        <v>0</v>
      </c>
      <c r="CE29" s="123">
        <v>0</v>
      </c>
      <c r="CF29" s="123">
        <v>0</v>
      </c>
      <c r="CG29" s="123">
        <v>0</v>
      </c>
      <c r="CH29" s="123">
        <v>0</v>
      </c>
      <c r="CI29" s="123">
        <v>0</v>
      </c>
      <c r="CJ29" s="123">
        <v>0</v>
      </c>
      <c r="CK29" s="123">
        <v>0</v>
      </c>
      <c r="CL29" s="123">
        <v>0</v>
      </c>
      <c r="CM29" s="123">
        <v>0</v>
      </c>
      <c r="CN29" s="123">
        <v>0</v>
      </c>
      <c r="CO29" s="123">
        <v>0</v>
      </c>
      <c r="CP29" s="123">
        <v>0</v>
      </c>
      <c r="CQ29" s="123">
        <v>0</v>
      </c>
      <c r="CR29" s="123">
        <v>0</v>
      </c>
      <c r="CS29" s="123">
        <v>0</v>
      </c>
      <c r="CT29" s="123">
        <v>0</v>
      </c>
      <c r="CU29" s="123">
        <v>0</v>
      </c>
      <c r="CV29" s="123">
        <v>0</v>
      </c>
      <c r="CW29" s="123">
        <v>0</v>
      </c>
      <c r="CX29" s="123">
        <v>0</v>
      </c>
      <c r="CY29" s="123">
        <v>0</v>
      </c>
      <c r="CZ29" s="123">
        <v>0</v>
      </c>
      <c r="DA29" s="123">
        <v>0</v>
      </c>
      <c r="DB29" s="123">
        <v>0</v>
      </c>
      <c r="DC29" s="123">
        <v>0</v>
      </c>
      <c r="DD29" s="123">
        <v>0</v>
      </c>
      <c r="DE29" s="123">
        <v>0</v>
      </c>
      <c r="DF29" s="123">
        <v>0</v>
      </c>
      <c r="DG29" s="123">
        <v>0</v>
      </c>
      <c r="DH29" s="123">
        <v>0</v>
      </c>
      <c r="DI29" s="123">
        <v>0</v>
      </c>
    </row>
    <row r="30" spans="1:113" ht="19.5" customHeight="1">
      <c r="A30" s="86" t="s">
        <v>38</v>
      </c>
      <c r="B30" s="86" t="s">
        <v>38</v>
      </c>
      <c r="C30" s="86" t="s">
        <v>38</v>
      </c>
      <c r="D30" s="86" t="s">
        <v>322</v>
      </c>
      <c r="E30" s="122">
        <f t="shared" si="0"/>
        <v>987.23</v>
      </c>
      <c r="F30" s="122">
        <f t="shared" si="2"/>
        <v>987.23</v>
      </c>
      <c r="G30" s="122">
        <v>0</v>
      </c>
      <c r="H30" s="122">
        <v>370.06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3">
        <v>0</v>
      </c>
      <c r="P30" s="123">
        <v>0</v>
      </c>
      <c r="Q30" s="123">
        <v>617.17</v>
      </c>
      <c r="R30" s="123">
        <v>0</v>
      </c>
      <c r="S30" s="123">
        <v>0</v>
      </c>
      <c r="T30" s="123">
        <f t="shared" si="3"/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3">
        <v>0</v>
      </c>
      <c r="AV30" s="123">
        <f t="shared" si="5"/>
        <v>0</v>
      </c>
      <c r="AW30" s="123">
        <v>0</v>
      </c>
      <c r="AX30" s="123">
        <v>0</v>
      </c>
      <c r="AY30" s="123">
        <v>0</v>
      </c>
      <c r="AZ30" s="123">
        <v>0</v>
      </c>
      <c r="BA30" s="123">
        <v>0</v>
      </c>
      <c r="BB30" s="123">
        <v>0</v>
      </c>
      <c r="BC30" s="123">
        <v>0</v>
      </c>
      <c r="BD30" s="123">
        <v>0</v>
      </c>
      <c r="BE30" s="123">
        <v>0</v>
      </c>
      <c r="BF30" s="123">
        <v>0</v>
      </c>
      <c r="BG30" s="123">
        <v>0</v>
      </c>
      <c r="BH30" s="123">
        <v>0</v>
      </c>
      <c r="BI30" s="123">
        <v>0</v>
      </c>
      <c r="BJ30" s="123">
        <v>0</v>
      </c>
      <c r="BK30" s="123">
        <v>0</v>
      </c>
      <c r="BL30" s="123">
        <v>0</v>
      </c>
      <c r="BM30" s="123">
        <f t="shared" si="6"/>
        <v>0</v>
      </c>
      <c r="BN30" s="123">
        <v>0</v>
      </c>
      <c r="BO30" s="123">
        <v>0</v>
      </c>
      <c r="BP30" s="123">
        <v>0</v>
      </c>
      <c r="BQ30" s="123">
        <v>0</v>
      </c>
      <c r="BR30" s="123">
        <v>0</v>
      </c>
      <c r="BS30" s="123">
        <v>0</v>
      </c>
      <c r="BT30" s="123">
        <v>0</v>
      </c>
      <c r="BU30" s="123">
        <v>0</v>
      </c>
      <c r="BV30" s="123">
        <v>0</v>
      </c>
      <c r="BW30" s="123">
        <v>0</v>
      </c>
      <c r="BX30" s="123">
        <v>0</v>
      </c>
      <c r="BY30" s="123">
        <v>0</v>
      </c>
      <c r="BZ30" s="123">
        <f t="shared" si="7"/>
        <v>0</v>
      </c>
      <c r="CA30" s="123">
        <v>0</v>
      </c>
      <c r="CB30" s="123">
        <v>0</v>
      </c>
      <c r="CC30" s="123">
        <v>0</v>
      </c>
      <c r="CD30" s="123">
        <v>0</v>
      </c>
      <c r="CE30" s="123">
        <v>0</v>
      </c>
      <c r="CF30" s="123">
        <v>0</v>
      </c>
      <c r="CG30" s="123">
        <v>0</v>
      </c>
      <c r="CH30" s="123">
        <v>0</v>
      </c>
      <c r="CI30" s="123">
        <v>0</v>
      </c>
      <c r="CJ30" s="123">
        <v>0</v>
      </c>
      <c r="CK30" s="123">
        <v>0</v>
      </c>
      <c r="CL30" s="123">
        <v>0</v>
      </c>
      <c r="CM30" s="123">
        <v>0</v>
      </c>
      <c r="CN30" s="123">
        <v>0</v>
      </c>
      <c r="CO30" s="123">
        <v>0</v>
      </c>
      <c r="CP30" s="123">
        <v>0</v>
      </c>
      <c r="CQ30" s="123">
        <v>0</v>
      </c>
      <c r="CR30" s="123">
        <v>0</v>
      </c>
      <c r="CS30" s="123">
        <v>0</v>
      </c>
      <c r="CT30" s="123">
        <v>0</v>
      </c>
      <c r="CU30" s="123">
        <v>0</v>
      </c>
      <c r="CV30" s="123">
        <v>0</v>
      </c>
      <c r="CW30" s="123">
        <v>0</v>
      </c>
      <c r="CX30" s="123">
        <v>0</v>
      </c>
      <c r="CY30" s="123">
        <v>0</v>
      </c>
      <c r="CZ30" s="123">
        <v>0</v>
      </c>
      <c r="DA30" s="123">
        <v>0</v>
      </c>
      <c r="DB30" s="123">
        <v>0</v>
      </c>
      <c r="DC30" s="123">
        <v>0</v>
      </c>
      <c r="DD30" s="123">
        <v>0</v>
      </c>
      <c r="DE30" s="123">
        <v>0</v>
      </c>
      <c r="DF30" s="123">
        <v>0</v>
      </c>
      <c r="DG30" s="123">
        <v>0</v>
      </c>
      <c r="DH30" s="123">
        <v>0</v>
      </c>
      <c r="DI30" s="123">
        <v>0</v>
      </c>
    </row>
    <row r="31" spans="1:113" ht="19.5" customHeight="1">
      <c r="A31" s="86" t="s">
        <v>105</v>
      </c>
      <c r="B31" s="86" t="s">
        <v>92</v>
      </c>
      <c r="C31" s="86" t="s">
        <v>90</v>
      </c>
      <c r="D31" s="86" t="s">
        <v>106</v>
      </c>
      <c r="E31" s="122">
        <f t="shared" si="0"/>
        <v>617.17</v>
      </c>
      <c r="F31" s="122">
        <f t="shared" si="2"/>
        <v>617.17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3">
        <v>0</v>
      </c>
      <c r="P31" s="123">
        <v>0</v>
      </c>
      <c r="Q31" s="123">
        <v>617.17</v>
      </c>
      <c r="R31" s="123">
        <v>0</v>
      </c>
      <c r="S31" s="123">
        <v>0</v>
      </c>
      <c r="T31" s="123">
        <f t="shared" si="3"/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0</v>
      </c>
      <c r="AH31" s="123">
        <v>0</v>
      </c>
      <c r="AI31" s="123">
        <v>0</v>
      </c>
      <c r="AJ31" s="123">
        <v>0</v>
      </c>
      <c r="AK31" s="123">
        <v>0</v>
      </c>
      <c r="AL31" s="123">
        <v>0</v>
      </c>
      <c r="AM31" s="123">
        <v>0</v>
      </c>
      <c r="AN31" s="123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f t="shared" si="5"/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  <c r="BK31" s="123">
        <v>0</v>
      </c>
      <c r="BL31" s="123">
        <v>0</v>
      </c>
      <c r="BM31" s="123">
        <f t="shared" si="6"/>
        <v>0</v>
      </c>
      <c r="BN31" s="123">
        <v>0</v>
      </c>
      <c r="BO31" s="123">
        <v>0</v>
      </c>
      <c r="BP31" s="123">
        <v>0</v>
      </c>
      <c r="BQ31" s="123">
        <v>0</v>
      </c>
      <c r="BR31" s="123">
        <v>0</v>
      </c>
      <c r="BS31" s="123">
        <v>0</v>
      </c>
      <c r="BT31" s="123">
        <v>0</v>
      </c>
      <c r="BU31" s="123">
        <v>0</v>
      </c>
      <c r="BV31" s="123">
        <v>0</v>
      </c>
      <c r="BW31" s="123">
        <v>0</v>
      </c>
      <c r="BX31" s="123">
        <v>0</v>
      </c>
      <c r="BY31" s="123">
        <v>0</v>
      </c>
      <c r="BZ31" s="123">
        <f t="shared" si="7"/>
        <v>0</v>
      </c>
      <c r="CA31" s="123">
        <v>0</v>
      </c>
      <c r="CB31" s="123">
        <v>0</v>
      </c>
      <c r="CC31" s="123">
        <v>0</v>
      </c>
      <c r="CD31" s="123">
        <v>0</v>
      </c>
      <c r="CE31" s="123">
        <v>0</v>
      </c>
      <c r="CF31" s="123">
        <v>0</v>
      </c>
      <c r="CG31" s="123">
        <v>0</v>
      </c>
      <c r="CH31" s="123">
        <v>0</v>
      </c>
      <c r="CI31" s="123">
        <v>0</v>
      </c>
      <c r="CJ31" s="123">
        <v>0</v>
      </c>
      <c r="CK31" s="123">
        <v>0</v>
      </c>
      <c r="CL31" s="123">
        <v>0</v>
      </c>
      <c r="CM31" s="123">
        <v>0</v>
      </c>
      <c r="CN31" s="123">
        <v>0</v>
      </c>
      <c r="CO31" s="123">
        <v>0</v>
      </c>
      <c r="CP31" s="123">
        <v>0</v>
      </c>
      <c r="CQ31" s="123">
        <v>0</v>
      </c>
      <c r="CR31" s="123">
        <v>0</v>
      </c>
      <c r="CS31" s="123">
        <v>0</v>
      </c>
      <c r="CT31" s="123">
        <v>0</v>
      </c>
      <c r="CU31" s="123">
        <v>0</v>
      </c>
      <c r="CV31" s="123">
        <v>0</v>
      </c>
      <c r="CW31" s="123">
        <v>0</v>
      </c>
      <c r="CX31" s="123">
        <v>0</v>
      </c>
      <c r="CY31" s="123">
        <v>0</v>
      </c>
      <c r="CZ31" s="123">
        <v>0</v>
      </c>
      <c r="DA31" s="123">
        <v>0</v>
      </c>
      <c r="DB31" s="123">
        <v>0</v>
      </c>
      <c r="DC31" s="123">
        <v>0</v>
      </c>
      <c r="DD31" s="123">
        <v>0</v>
      </c>
      <c r="DE31" s="123">
        <v>0</v>
      </c>
      <c r="DF31" s="123">
        <v>0</v>
      </c>
      <c r="DG31" s="123">
        <v>0</v>
      </c>
      <c r="DH31" s="123">
        <v>0</v>
      </c>
      <c r="DI31" s="123">
        <v>0</v>
      </c>
    </row>
    <row r="32" spans="1:113" ht="19.5" customHeight="1">
      <c r="A32" s="86" t="s">
        <v>105</v>
      </c>
      <c r="B32" s="86" t="s">
        <v>92</v>
      </c>
      <c r="C32" s="86" t="s">
        <v>85</v>
      </c>
      <c r="D32" s="86" t="s">
        <v>107</v>
      </c>
      <c r="E32" s="122">
        <f t="shared" si="0"/>
        <v>370.06</v>
      </c>
      <c r="F32" s="122">
        <f t="shared" si="2"/>
        <v>370.06</v>
      </c>
      <c r="G32" s="122">
        <v>0</v>
      </c>
      <c r="H32" s="122">
        <v>370.06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f t="shared" si="3"/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v>0</v>
      </c>
      <c r="AQ32" s="123">
        <v>0</v>
      </c>
      <c r="AR32" s="123">
        <v>0</v>
      </c>
      <c r="AS32" s="123">
        <v>0</v>
      </c>
      <c r="AT32" s="123">
        <v>0</v>
      </c>
      <c r="AU32" s="123">
        <v>0</v>
      </c>
      <c r="AV32" s="123">
        <f t="shared" si="5"/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123">
        <v>0</v>
      </c>
      <c r="BC32" s="123">
        <v>0</v>
      </c>
      <c r="BD32" s="123">
        <v>0</v>
      </c>
      <c r="BE32" s="123">
        <v>0</v>
      </c>
      <c r="BF32" s="123">
        <v>0</v>
      </c>
      <c r="BG32" s="123">
        <v>0</v>
      </c>
      <c r="BH32" s="123">
        <v>0</v>
      </c>
      <c r="BI32" s="123">
        <v>0</v>
      </c>
      <c r="BJ32" s="123">
        <v>0</v>
      </c>
      <c r="BK32" s="123">
        <v>0</v>
      </c>
      <c r="BL32" s="123">
        <v>0</v>
      </c>
      <c r="BM32" s="123">
        <f t="shared" si="6"/>
        <v>0</v>
      </c>
      <c r="BN32" s="123">
        <v>0</v>
      </c>
      <c r="BO32" s="123">
        <v>0</v>
      </c>
      <c r="BP32" s="123">
        <v>0</v>
      </c>
      <c r="BQ32" s="123">
        <v>0</v>
      </c>
      <c r="BR32" s="123">
        <v>0</v>
      </c>
      <c r="BS32" s="123">
        <v>0</v>
      </c>
      <c r="BT32" s="123">
        <v>0</v>
      </c>
      <c r="BU32" s="123">
        <v>0</v>
      </c>
      <c r="BV32" s="123">
        <v>0</v>
      </c>
      <c r="BW32" s="123">
        <v>0</v>
      </c>
      <c r="BX32" s="123">
        <v>0</v>
      </c>
      <c r="BY32" s="123">
        <v>0</v>
      </c>
      <c r="BZ32" s="123">
        <f t="shared" si="7"/>
        <v>0</v>
      </c>
      <c r="CA32" s="123">
        <v>0</v>
      </c>
      <c r="CB32" s="123">
        <v>0</v>
      </c>
      <c r="CC32" s="123">
        <v>0</v>
      </c>
      <c r="CD32" s="123">
        <v>0</v>
      </c>
      <c r="CE32" s="123">
        <v>0</v>
      </c>
      <c r="CF32" s="123">
        <v>0</v>
      </c>
      <c r="CG32" s="123">
        <v>0</v>
      </c>
      <c r="CH32" s="123">
        <v>0</v>
      </c>
      <c r="CI32" s="123">
        <v>0</v>
      </c>
      <c r="CJ32" s="123">
        <v>0</v>
      </c>
      <c r="CK32" s="123">
        <v>0</v>
      </c>
      <c r="CL32" s="123">
        <v>0</v>
      </c>
      <c r="CM32" s="123">
        <v>0</v>
      </c>
      <c r="CN32" s="123">
        <v>0</v>
      </c>
      <c r="CO32" s="123">
        <v>0</v>
      </c>
      <c r="CP32" s="123">
        <v>0</v>
      </c>
      <c r="CQ32" s="123">
        <v>0</v>
      </c>
      <c r="CR32" s="123">
        <v>0</v>
      </c>
      <c r="CS32" s="123">
        <v>0</v>
      </c>
      <c r="CT32" s="123">
        <v>0</v>
      </c>
      <c r="CU32" s="123">
        <v>0</v>
      </c>
      <c r="CV32" s="123">
        <v>0</v>
      </c>
      <c r="CW32" s="123">
        <v>0</v>
      </c>
      <c r="CX32" s="123">
        <v>0</v>
      </c>
      <c r="CY32" s="123">
        <v>0</v>
      </c>
      <c r="CZ32" s="123">
        <v>0</v>
      </c>
      <c r="DA32" s="123">
        <v>0</v>
      </c>
      <c r="DB32" s="123">
        <v>0</v>
      </c>
      <c r="DC32" s="123">
        <v>0</v>
      </c>
      <c r="DD32" s="123">
        <v>0</v>
      </c>
      <c r="DE32" s="123">
        <v>0</v>
      </c>
      <c r="DF32" s="123">
        <v>0</v>
      </c>
      <c r="DG32" s="123">
        <v>0</v>
      </c>
      <c r="DH32" s="123">
        <v>0</v>
      </c>
      <c r="DI32" s="123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0"/>
      <c r="B1" s="80"/>
      <c r="C1" s="80"/>
      <c r="D1" s="88"/>
      <c r="E1" s="80"/>
      <c r="F1" s="80"/>
      <c r="G1" s="70" t="s">
        <v>323</v>
      </c>
    </row>
    <row r="2" spans="1:7" ht="25.5" customHeight="1">
      <c r="A2" s="56" t="s">
        <v>324</v>
      </c>
      <c r="B2" s="56"/>
      <c r="C2" s="56"/>
      <c r="D2" s="56"/>
      <c r="E2" s="56"/>
      <c r="F2" s="56"/>
      <c r="G2" s="56"/>
    </row>
    <row r="3" spans="1:7" ht="19.5" customHeight="1">
      <c r="A3" s="57" t="s">
        <v>0</v>
      </c>
      <c r="B3" s="58"/>
      <c r="C3" s="58"/>
      <c r="D3" s="58"/>
      <c r="E3" s="82"/>
      <c r="F3" s="82"/>
      <c r="G3" s="70" t="s">
        <v>5</v>
      </c>
    </row>
    <row r="4" spans="1:7" ht="19.5" customHeight="1">
      <c r="A4" s="97" t="s">
        <v>325</v>
      </c>
      <c r="B4" s="98"/>
      <c r="C4" s="98"/>
      <c r="D4" s="99"/>
      <c r="E4" s="111" t="s">
        <v>124</v>
      </c>
      <c r="F4" s="74"/>
      <c r="G4" s="74"/>
    </row>
    <row r="5" spans="1:7" ht="19.5" customHeight="1">
      <c r="A5" s="59" t="s">
        <v>69</v>
      </c>
      <c r="B5" s="61"/>
      <c r="C5" s="106" t="s">
        <v>70</v>
      </c>
      <c r="D5" s="107" t="s">
        <v>229</v>
      </c>
      <c r="E5" s="74" t="s">
        <v>59</v>
      </c>
      <c r="F5" s="72" t="s">
        <v>326</v>
      </c>
      <c r="G5" s="112" t="s">
        <v>327</v>
      </c>
    </row>
    <row r="6" spans="1:7" ht="33.75" customHeight="1">
      <c r="A6" s="64" t="s">
        <v>79</v>
      </c>
      <c r="B6" s="65" t="s">
        <v>80</v>
      </c>
      <c r="C6" s="108"/>
      <c r="D6" s="109"/>
      <c r="E6" s="76"/>
      <c r="F6" s="77"/>
      <c r="G6" s="95"/>
    </row>
    <row r="7" spans="1:7" ht="19.5" customHeight="1">
      <c r="A7" s="67" t="s">
        <v>38</v>
      </c>
      <c r="B7" s="86" t="s">
        <v>38</v>
      </c>
      <c r="C7" s="110" t="s">
        <v>38</v>
      </c>
      <c r="D7" s="67" t="s">
        <v>59</v>
      </c>
      <c r="E7" s="87">
        <f>SUM(F7:G7)</f>
        <v>10716.24</v>
      </c>
      <c r="F7" s="87">
        <v>6301.39</v>
      </c>
      <c r="G7" s="78">
        <f>G8+G42+G66</f>
        <v>4414.849999999999</v>
      </c>
    </row>
    <row r="8" spans="1:7" ht="19.5" customHeight="1">
      <c r="A8" s="67" t="s">
        <v>38</v>
      </c>
      <c r="B8" s="86" t="s">
        <v>38</v>
      </c>
      <c r="C8" s="110" t="s">
        <v>38</v>
      </c>
      <c r="D8" s="67" t="s">
        <v>82</v>
      </c>
      <c r="E8" s="87">
        <f aca="true" t="shared" si="0" ref="E8:E38">SUM(F8:G8)</f>
        <v>10300.55</v>
      </c>
      <c r="F8" s="87">
        <v>5955.05</v>
      </c>
      <c r="G8" s="78">
        <v>4345.5</v>
      </c>
    </row>
    <row r="9" spans="1:7" ht="19.5" customHeight="1">
      <c r="A9" s="67" t="s">
        <v>38</v>
      </c>
      <c r="B9" s="86" t="s">
        <v>38</v>
      </c>
      <c r="C9" s="110" t="s">
        <v>38</v>
      </c>
      <c r="D9" s="67" t="s">
        <v>83</v>
      </c>
      <c r="E9" s="87">
        <f t="shared" si="0"/>
        <v>10300.55</v>
      </c>
      <c r="F9" s="87">
        <v>5955.05</v>
      </c>
      <c r="G9" s="78">
        <v>4345.5</v>
      </c>
    </row>
    <row r="10" spans="1:7" ht="19.5" customHeight="1">
      <c r="A10" s="67" t="s">
        <v>38</v>
      </c>
      <c r="B10" s="86" t="s">
        <v>38</v>
      </c>
      <c r="C10" s="110" t="s">
        <v>38</v>
      </c>
      <c r="D10" s="67" t="s">
        <v>328</v>
      </c>
      <c r="E10" s="87">
        <f t="shared" si="0"/>
        <v>5756.23</v>
      </c>
      <c r="F10" s="87">
        <v>5756.23</v>
      </c>
      <c r="G10" s="78">
        <v>0</v>
      </c>
    </row>
    <row r="11" spans="1:7" ht="19.5" customHeight="1">
      <c r="A11" s="67" t="s">
        <v>329</v>
      </c>
      <c r="B11" s="86" t="s">
        <v>90</v>
      </c>
      <c r="C11" s="110" t="s">
        <v>87</v>
      </c>
      <c r="D11" s="67" t="s">
        <v>330</v>
      </c>
      <c r="E11" s="87">
        <f t="shared" si="0"/>
        <v>1750.24</v>
      </c>
      <c r="F11" s="87">
        <v>1750.24</v>
      </c>
      <c r="G11" s="78">
        <v>0</v>
      </c>
    </row>
    <row r="12" spans="1:7" ht="19.5" customHeight="1">
      <c r="A12" s="67" t="s">
        <v>329</v>
      </c>
      <c r="B12" s="86" t="s">
        <v>92</v>
      </c>
      <c r="C12" s="110" t="s">
        <v>87</v>
      </c>
      <c r="D12" s="67" t="s">
        <v>331</v>
      </c>
      <c r="E12" s="87">
        <f t="shared" si="0"/>
        <v>2096.03</v>
      </c>
      <c r="F12" s="87">
        <v>2096.03</v>
      </c>
      <c r="G12" s="78">
        <v>0</v>
      </c>
    </row>
    <row r="13" spans="1:7" ht="19.5" customHeight="1">
      <c r="A13" s="67" t="s">
        <v>329</v>
      </c>
      <c r="B13" s="86" t="s">
        <v>85</v>
      </c>
      <c r="C13" s="110" t="s">
        <v>87</v>
      </c>
      <c r="D13" s="67" t="s">
        <v>332</v>
      </c>
      <c r="E13" s="87">
        <f t="shared" si="0"/>
        <v>145.85</v>
      </c>
      <c r="F13" s="87">
        <v>145.85</v>
      </c>
      <c r="G13" s="78">
        <v>0</v>
      </c>
    </row>
    <row r="14" spans="1:7" ht="19.5" customHeight="1">
      <c r="A14" s="67" t="s">
        <v>329</v>
      </c>
      <c r="B14" s="86" t="s">
        <v>95</v>
      </c>
      <c r="C14" s="110" t="s">
        <v>87</v>
      </c>
      <c r="D14" s="67" t="s">
        <v>333</v>
      </c>
      <c r="E14" s="87">
        <f t="shared" si="0"/>
        <v>582.91</v>
      </c>
      <c r="F14" s="87">
        <v>582.91</v>
      </c>
      <c r="G14" s="78">
        <v>0</v>
      </c>
    </row>
    <row r="15" spans="1:7" ht="19.5" customHeight="1">
      <c r="A15" s="67" t="s">
        <v>329</v>
      </c>
      <c r="B15" s="86" t="s">
        <v>334</v>
      </c>
      <c r="C15" s="110" t="s">
        <v>87</v>
      </c>
      <c r="D15" s="67" t="s">
        <v>335</v>
      </c>
      <c r="E15" s="87">
        <f t="shared" si="0"/>
        <v>457.67</v>
      </c>
      <c r="F15" s="87">
        <v>457.67</v>
      </c>
      <c r="G15" s="78">
        <v>0</v>
      </c>
    </row>
    <row r="16" spans="1:7" ht="19.5" customHeight="1">
      <c r="A16" s="67" t="s">
        <v>329</v>
      </c>
      <c r="B16" s="86" t="s">
        <v>89</v>
      </c>
      <c r="C16" s="110" t="s">
        <v>87</v>
      </c>
      <c r="D16" s="67" t="s">
        <v>336</v>
      </c>
      <c r="E16" s="87">
        <f t="shared" si="0"/>
        <v>89.42</v>
      </c>
      <c r="F16" s="87">
        <v>89.42</v>
      </c>
      <c r="G16" s="78">
        <v>0</v>
      </c>
    </row>
    <row r="17" spans="1:7" ht="19.5" customHeight="1">
      <c r="A17" s="67" t="s">
        <v>329</v>
      </c>
      <c r="B17" s="86" t="s">
        <v>337</v>
      </c>
      <c r="C17" s="110" t="s">
        <v>87</v>
      </c>
      <c r="D17" s="67" t="s">
        <v>187</v>
      </c>
      <c r="E17" s="87">
        <f t="shared" si="0"/>
        <v>584.26</v>
      </c>
      <c r="F17" s="87">
        <v>584.26</v>
      </c>
      <c r="G17" s="78">
        <v>0</v>
      </c>
    </row>
    <row r="18" spans="1:7" ht="19.5" customHeight="1">
      <c r="A18" s="67" t="s">
        <v>329</v>
      </c>
      <c r="B18" s="86" t="s">
        <v>86</v>
      </c>
      <c r="C18" s="110" t="s">
        <v>87</v>
      </c>
      <c r="D18" s="67" t="s">
        <v>188</v>
      </c>
      <c r="E18" s="87">
        <f t="shared" si="0"/>
        <v>49.85</v>
      </c>
      <c r="F18" s="87">
        <v>49.85</v>
      </c>
      <c r="G18" s="78">
        <v>0</v>
      </c>
    </row>
    <row r="19" spans="1:7" ht="19.5" customHeight="1">
      <c r="A19" s="67" t="s">
        <v>38</v>
      </c>
      <c r="B19" s="86" t="s">
        <v>38</v>
      </c>
      <c r="C19" s="110" t="s">
        <v>38</v>
      </c>
      <c r="D19" s="67" t="s">
        <v>338</v>
      </c>
      <c r="E19" s="87">
        <f t="shared" si="0"/>
        <v>4345.5</v>
      </c>
      <c r="F19" s="87">
        <v>0</v>
      </c>
      <c r="G19" s="78">
        <f>SUM(G20:G36)</f>
        <v>4345.5</v>
      </c>
    </row>
    <row r="20" spans="1:7" ht="19.5" customHeight="1">
      <c r="A20" s="67" t="s">
        <v>339</v>
      </c>
      <c r="B20" s="86" t="s">
        <v>90</v>
      </c>
      <c r="C20" s="110" t="s">
        <v>87</v>
      </c>
      <c r="D20" s="67" t="s">
        <v>340</v>
      </c>
      <c r="E20" s="87">
        <f t="shared" si="0"/>
        <v>224.7</v>
      </c>
      <c r="F20" s="87">
        <v>0</v>
      </c>
      <c r="G20" s="78">
        <v>224.7</v>
      </c>
    </row>
    <row r="21" spans="1:7" ht="19.5" customHeight="1">
      <c r="A21" s="67" t="s">
        <v>339</v>
      </c>
      <c r="B21" s="86" t="s">
        <v>92</v>
      </c>
      <c r="C21" s="110" t="s">
        <v>87</v>
      </c>
      <c r="D21" s="67" t="s">
        <v>341</v>
      </c>
      <c r="E21" s="87">
        <f t="shared" si="0"/>
        <v>30</v>
      </c>
      <c r="F21" s="87">
        <v>0</v>
      </c>
      <c r="G21" s="78">
        <v>30</v>
      </c>
    </row>
    <row r="22" spans="1:7" ht="19.5" customHeight="1">
      <c r="A22" s="67" t="s">
        <v>339</v>
      </c>
      <c r="B22" s="86" t="s">
        <v>85</v>
      </c>
      <c r="C22" s="110" t="s">
        <v>87</v>
      </c>
      <c r="D22" s="67" t="s">
        <v>342</v>
      </c>
      <c r="E22" s="87">
        <f t="shared" si="0"/>
        <v>20</v>
      </c>
      <c r="F22" s="87">
        <v>0</v>
      </c>
      <c r="G22" s="78">
        <v>20</v>
      </c>
    </row>
    <row r="23" spans="1:7" ht="19.5" customHeight="1">
      <c r="A23" s="67" t="s">
        <v>339</v>
      </c>
      <c r="B23" s="86" t="s">
        <v>98</v>
      </c>
      <c r="C23" s="110" t="s">
        <v>87</v>
      </c>
      <c r="D23" s="67" t="s">
        <v>343</v>
      </c>
      <c r="E23" s="87">
        <f t="shared" si="0"/>
        <v>40</v>
      </c>
      <c r="F23" s="87">
        <v>0</v>
      </c>
      <c r="G23" s="78">
        <v>40</v>
      </c>
    </row>
    <row r="24" spans="1:7" ht="19.5" customHeight="1">
      <c r="A24" s="67" t="s">
        <v>339</v>
      </c>
      <c r="B24" s="86" t="s">
        <v>118</v>
      </c>
      <c r="C24" s="110" t="s">
        <v>87</v>
      </c>
      <c r="D24" s="67" t="s">
        <v>344</v>
      </c>
      <c r="E24" s="87">
        <f t="shared" si="0"/>
        <v>260</v>
      </c>
      <c r="F24" s="87">
        <v>0</v>
      </c>
      <c r="G24" s="78">
        <v>260</v>
      </c>
    </row>
    <row r="25" spans="1:7" ht="19.5" customHeight="1">
      <c r="A25" s="67" t="s">
        <v>339</v>
      </c>
      <c r="B25" s="86" t="s">
        <v>345</v>
      </c>
      <c r="C25" s="110" t="s">
        <v>87</v>
      </c>
      <c r="D25" s="67" t="s">
        <v>346</v>
      </c>
      <c r="E25" s="87">
        <f t="shared" si="0"/>
        <v>60</v>
      </c>
      <c r="F25" s="87">
        <v>0</v>
      </c>
      <c r="G25" s="78">
        <v>60</v>
      </c>
    </row>
    <row r="26" spans="1:7" ht="19.5" customHeight="1">
      <c r="A26" s="67" t="s">
        <v>339</v>
      </c>
      <c r="B26" s="86" t="s">
        <v>197</v>
      </c>
      <c r="C26" s="110" t="s">
        <v>87</v>
      </c>
      <c r="D26" s="67" t="s">
        <v>347</v>
      </c>
      <c r="E26" s="87">
        <f t="shared" si="0"/>
        <v>967</v>
      </c>
      <c r="F26" s="87">
        <v>0</v>
      </c>
      <c r="G26" s="78">
        <v>967</v>
      </c>
    </row>
    <row r="27" spans="1:7" ht="19.5" customHeight="1">
      <c r="A27" s="67" t="s">
        <v>339</v>
      </c>
      <c r="B27" s="86" t="s">
        <v>89</v>
      </c>
      <c r="C27" s="110" t="s">
        <v>87</v>
      </c>
      <c r="D27" s="67" t="s">
        <v>348</v>
      </c>
      <c r="E27" s="87">
        <f t="shared" si="0"/>
        <v>500</v>
      </c>
      <c r="F27" s="87">
        <v>0</v>
      </c>
      <c r="G27" s="78">
        <v>500</v>
      </c>
    </row>
    <row r="28" spans="1:7" ht="19.5" customHeight="1">
      <c r="A28" s="67" t="s">
        <v>339</v>
      </c>
      <c r="B28" s="86" t="s">
        <v>337</v>
      </c>
      <c r="C28" s="110" t="s">
        <v>87</v>
      </c>
      <c r="D28" s="67" t="s">
        <v>349</v>
      </c>
      <c r="E28" s="87">
        <f t="shared" si="0"/>
        <v>475</v>
      </c>
      <c r="F28" s="87">
        <v>0</v>
      </c>
      <c r="G28" s="78">
        <v>475</v>
      </c>
    </row>
    <row r="29" spans="1:7" ht="19.5" customHeight="1">
      <c r="A29" s="67" t="s">
        <v>339</v>
      </c>
      <c r="B29" s="86" t="s">
        <v>350</v>
      </c>
      <c r="C29" s="110" t="s">
        <v>87</v>
      </c>
      <c r="D29" s="67" t="s">
        <v>192</v>
      </c>
      <c r="E29" s="87">
        <f t="shared" si="0"/>
        <v>78</v>
      </c>
      <c r="F29" s="87">
        <v>0</v>
      </c>
      <c r="G29" s="78">
        <v>78</v>
      </c>
    </row>
    <row r="30" spans="1:7" ht="19.5" customHeight="1">
      <c r="A30" s="67" t="s">
        <v>339</v>
      </c>
      <c r="B30" s="86" t="s">
        <v>351</v>
      </c>
      <c r="C30" s="110" t="s">
        <v>87</v>
      </c>
      <c r="D30" s="67" t="s">
        <v>193</v>
      </c>
      <c r="E30" s="87">
        <f t="shared" si="0"/>
        <v>220</v>
      </c>
      <c r="F30" s="87">
        <v>0</v>
      </c>
      <c r="G30" s="78">
        <v>220</v>
      </c>
    </row>
    <row r="31" spans="1:7" ht="19.5" customHeight="1">
      <c r="A31" s="67" t="s">
        <v>339</v>
      </c>
      <c r="B31" s="86" t="s">
        <v>352</v>
      </c>
      <c r="C31" s="110" t="s">
        <v>87</v>
      </c>
      <c r="D31" s="67" t="s">
        <v>195</v>
      </c>
      <c r="E31" s="87">
        <f t="shared" si="0"/>
        <v>17</v>
      </c>
      <c r="F31" s="87">
        <v>0</v>
      </c>
      <c r="G31" s="78">
        <v>17</v>
      </c>
    </row>
    <row r="32" spans="1:7" ht="19.5" customHeight="1">
      <c r="A32" s="67" t="s">
        <v>339</v>
      </c>
      <c r="B32" s="86" t="s">
        <v>353</v>
      </c>
      <c r="C32" s="110" t="s">
        <v>87</v>
      </c>
      <c r="D32" s="67" t="s">
        <v>354</v>
      </c>
      <c r="E32" s="87">
        <f t="shared" si="0"/>
        <v>97.38</v>
      </c>
      <c r="F32" s="87">
        <v>0</v>
      </c>
      <c r="G32" s="78">
        <v>97.38</v>
      </c>
    </row>
    <row r="33" spans="1:7" ht="19.5" customHeight="1">
      <c r="A33" s="67" t="s">
        <v>339</v>
      </c>
      <c r="B33" s="86" t="s">
        <v>355</v>
      </c>
      <c r="C33" s="110" t="s">
        <v>87</v>
      </c>
      <c r="D33" s="67" t="s">
        <v>356</v>
      </c>
      <c r="E33" s="87">
        <f t="shared" si="0"/>
        <v>52.51</v>
      </c>
      <c r="F33" s="87">
        <v>0</v>
      </c>
      <c r="G33" s="78">
        <v>52.51</v>
      </c>
    </row>
    <row r="34" spans="1:7" ht="19.5" customHeight="1">
      <c r="A34" s="67" t="s">
        <v>339</v>
      </c>
      <c r="B34" s="86" t="s">
        <v>357</v>
      </c>
      <c r="C34" s="110" t="s">
        <v>87</v>
      </c>
      <c r="D34" s="67" t="s">
        <v>196</v>
      </c>
      <c r="E34" s="87">
        <f t="shared" si="0"/>
        <v>346.67</v>
      </c>
      <c r="F34" s="87">
        <v>0</v>
      </c>
      <c r="G34" s="78">
        <v>346.67</v>
      </c>
    </row>
    <row r="35" spans="1:7" ht="19.5" customHeight="1">
      <c r="A35" s="67" t="s">
        <v>339</v>
      </c>
      <c r="B35" s="86" t="s">
        <v>358</v>
      </c>
      <c r="C35" s="110" t="s">
        <v>87</v>
      </c>
      <c r="D35" s="67" t="s">
        <v>359</v>
      </c>
      <c r="E35" s="87">
        <f t="shared" si="0"/>
        <v>407.47</v>
      </c>
      <c r="F35" s="87">
        <v>0</v>
      </c>
      <c r="G35" s="78">
        <v>407.47</v>
      </c>
    </row>
    <row r="36" spans="1:7" ht="19.5" customHeight="1">
      <c r="A36" s="67" t="s">
        <v>339</v>
      </c>
      <c r="B36" s="86" t="s">
        <v>86</v>
      </c>
      <c r="C36" s="110" t="s">
        <v>87</v>
      </c>
      <c r="D36" s="67" t="s">
        <v>199</v>
      </c>
      <c r="E36" s="87">
        <f t="shared" si="0"/>
        <v>549.77</v>
      </c>
      <c r="F36" s="87">
        <v>0</v>
      </c>
      <c r="G36" s="78">
        <v>549.77</v>
      </c>
    </row>
    <row r="37" spans="1:7" ht="19.5" customHeight="1">
      <c r="A37" s="67" t="s">
        <v>38</v>
      </c>
      <c r="B37" s="86" t="s">
        <v>38</v>
      </c>
      <c r="C37" s="110" t="s">
        <v>38</v>
      </c>
      <c r="D37" s="67" t="s">
        <v>208</v>
      </c>
      <c r="E37" s="87">
        <f t="shared" si="0"/>
        <v>198.82</v>
      </c>
      <c r="F37" s="87">
        <v>198.82</v>
      </c>
      <c r="G37" s="78">
        <v>0</v>
      </c>
    </row>
    <row r="38" spans="1:7" ht="19.5" customHeight="1">
      <c r="A38" s="67" t="s">
        <v>360</v>
      </c>
      <c r="B38" s="86" t="s">
        <v>90</v>
      </c>
      <c r="C38" s="110" t="s">
        <v>87</v>
      </c>
      <c r="D38" s="67" t="s">
        <v>361</v>
      </c>
      <c r="E38" s="87">
        <f t="shared" si="0"/>
        <v>185.27</v>
      </c>
      <c r="F38" s="87">
        <v>185.27</v>
      </c>
      <c r="G38" s="78">
        <v>0</v>
      </c>
    </row>
    <row r="39" spans="1:7" ht="19.5" customHeight="1">
      <c r="A39" s="67" t="s">
        <v>360</v>
      </c>
      <c r="B39" s="86" t="s">
        <v>98</v>
      </c>
      <c r="C39" s="110" t="s">
        <v>87</v>
      </c>
      <c r="D39" s="67" t="s">
        <v>362</v>
      </c>
      <c r="E39" s="87">
        <f aca="true" t="shared" si="1" ref="E39:E70">SUM(F39:G39)</f>
        <v>2.3</v>
      </c>
      <c r="F39" s="87">
        <v>2.3</v>
      </c>
      <c r="G39" s="78">
        <v>0</v>
      </c>
    </row>
    <row r="40" spans="1:7" ht="19.5" customHeight="1">
      <c r="A40" s="67" t="s">
        <v>360</v>
      </c>
      <c r="B40" s="86" t="s">
        <v>197</v>
      </c>
      <c r="C40" s="110" t="s">
        <v>87</v>
      </c>
      <c r="D40" s="67" t="s">
        <v>363</v>
      </c>
      <c r="E40" s="87">
        <f t="shared" si="1"/>
        <v>0.58</v>
      </c>
      <c r="F40" s="87">
        <v>0.58</v>
      </c>
      <c r="G40" s="78">
        <v>0</v>
      </c>
    </row>
    <row r="41" spans="1:7" ht="19.5" customHeight="1">
      <c r="A41" s="67" t="s">
        <v>360</v>
      </c>
      <c r="B41" s="86" t="s">
        <v>86</v>
      </c>
      <c r="C41" s="110" t="s">
        <v>87</v>
      </c>
      <c r="D41" s="67" t="s">
        <v>364</v>
      </c>
      <c r="E41" s="87">
        <f t="shared" si="1"/>
        <v>10.67</v>
      </c>
      <c r="F41" s="87">
        <v>10.67</v>
      </c>
      <c r="G41" s="78">
        <v>0</v>
      </c>
    </row>
    <row r="42" spans="1:7" ht="19.5" customHeight="1">
      <c r="A42" s="67" t="s">
        <v>38</v>
      </c>
      <c r="B42" s="86" t="s">
        <v>38</v>
      </c>
      <c r="C42" s="110" t="s">
        <v>38</v>
      </c>
      <c r="D42" s="67" t="s">
        <v>108</v>
      </c>
      <c r="E42" s="87">
        <f t="shared" si="1"/>
        <v>156.18</v>
      </c>
      <c r="F42" s="87">
        <v>124.36</v>
      </c>
      <c r="G42" s="78">
        <v>31.82</v>
      </c>
    </row>
    <row r="43" spans="1:7" ht="19.5" customHeight="1">
      <c r="A43" s="67" t="s">
        <v>38</v>
      </c>
      <c r="B43" s="86" t="s">
        <v>38</v>
      </c>
      <c r="C43" s="110" t="s">
        <v>38</v>
      </c>
      <c r="D43" s="67" t="s">
        <v>109</v>
      </c>
      <c r="E43" s="87">
        <f t="shared" si="1"/>
        <v>156.18</v>
      </c>
      <c r="F43" s="87">
        <v>124.36</v>
      </c>
      <c r="G43" s="78">
        <v>31.82</v>
      </c>
    </row>
    <row r="44" spans="1:7" ht="19.5" customHeight="1">
      <c r="A44" s="67" t="s">
        <v>38</v>
      </c>
      <c r="B44" s="86" t="s">
        <v>38</v>
      </c>
      <c r="C44" s="110" t="s">
        <v>38</v>
      </c>
      <c r="D44" s="67" t="s">
        <v>328</v>
      </c>
      <c r="E44" s="87">
        <f t="shared" si="1"/>
        <v>124.34</v>
      </c>
      <c r="F44" s="87">
        <v>124.34</v>
      </c>
      <c r="G44" s="78">
        <v>0</v>
      </c>
    </row>
    <row r="45" spans="1:7" ht="19.5" customHeight="1">
      <c r="A45" s="67" t="s">
        <v>329</v>
      </c>
      <c r="B45" s="86" t="s">
        <v>90</v>
      </c>
      <c r="C45" s="110" t="s">
        <v>110</v>
      </c>
      <c r="D45" s="67" t="s">
        <v>330</v>
      </c>
      <c r="E45" s="87">
        <f t="shared" si="1"/>
        <v>40.74</v>
      </c>
      <c r="F45" s="87">
        <v>40.74</v>
      </c>
      <c r="G45" s="78">
        <v>0</v>
      </c>
    </row>
    <row r="46" spans="1:7" ht="19.5" customHeight="1">
      <c r="A46" s="67" t="s">
        <v>329</v>
      </c>
      <c r="B46" s="86" t="s">
        <v>92</v>
      </c>
      <c r="C46" s="110" t="s">
        <v>110</v>
      </c>
      <c r="D46" s="67" t="s">
        <v>331</v>
      </c>
      <c r="E46" s="87">
        <f t="shared" si="1"/>
        <v>8.37</v>
      </c>
      <c r="F46" s="87">
        <v>8.37</v>
      </c>
      <c r="G46" s="78">
        <v>0</v>
      </c>
    </row>
    <row r="47" spans="1:7" ht="19.5" customHeight="1">
      <c r="A47" s="67" t="s">
        <v>329</v>
      </c>
      <c r="B47" s="86" t="s">
        <v>85</v>
      </c>
      <c r="C47" s="110" t="s">
        <v>110</v>
      </c>
      <c r="D47" s="67" t="s">
        <v>332</v>
      </c>
      <c r="E47" s="87">
        <f t="shared" si="1"/>
        <v>3.4</v>
      </c>
      <c r="F47" s="87">
        <v>3.4</v>
      </c>
      <c r="G47" s="78">
        <v>0</v>
      </c>
    </row>
    <row r="48" spans="1:7" ht="19.5" customHeight="1">
      <c r="A48" s="67" t="s">
        <v>329</v>
      </c>
      <c r="B48" s="86" t="s">
        <v>345</v>
      </c>
      <c r="C48" s="110" t="s">
        <v>110</v>
      </c>
      <c r="D48" s="67" t="s">
        <v>365</v>
      </c>
      <c r="E48" s="87">
        <f t="shared" si="1"/>
        <v>33.84</v>
      </c>
      <c r="F48" s="87">
        <v>33.84</v>
      </c>
      <c r="G48" s="78">
        <v>0</v>
      </c>
    </row>
    <row r="49" spans="1:7" ht="19.5" customHeight="1">
      <c r="A49" s="67" t="s">
        <v>329</v>
      </c>
      <c r="B49" s="86" t="s">
        <v>95</v>
      </c>
      <c r="C49" s="110" t="s">
        <v>110</v>
      </c>
      <c r="D49" s="67" t="s">
        <v>333</v>
      </c>
      <c r="E49" s="87">
        <f t="shared" si="1"/>
        <v>12.53</v>
      </c>
      <c r="F49" s="87">
        <v>12.53</v>
      </c>
      <c r="G49" s="78">
        <v>0</v>
      </c>
    </row>
    <row r="50" spans="1:7" ht="19.5" customHeight="1">
      <c r="A50" s="67" t="s">
        <v>329</v>
      </c>
      <c r="B50" s="86" t="s">
        <v>334</v>
      </c>
      <c r="C50" s="110" t="s">
        <v>110</v>
      </c>
      <c r="D50" s="67" t="s">
        <v>335</v>
      </c>
      <c r="E50" s="87">
        <f t="shared" si="1"/>
        <v>10.3</v>
      </c>
      <c r="F50" s="87">
        <v>10.3</v>
      </c>
      <c r="G50" s="78">
        <v>0</v>
      </c>
    </row>
    <row r="51" spans="1:7" ht="19.5" customHeight="1">
      <c r="A51" s="67" t="s">
        <v>329</v>
      </c>
      <c r="B51" s="86" t="s">
        <v>366</v>
      </c>
      <c r="C51" s="110" t="s">
        <v>110</v>
      </c>
      <c r="D51" s="67" t="s">
        <v>367</v>
      </c>
      <c r="E51" s="87">
        <f t="shared" si="1"/>
        <v>0.88</v>
      </c>
      <c r="F51" s="87">
        <v>0.88</v>
      </c>
      <c r="G51" s="78">
        <v>0</v>
      </c>
    </row>
    <row r="52" spans="1:7" ht="19.5" customHeight="1">
      <c r="A52" s="67" t="s">
        <v>329</v>
      </c>
      <c r="B52" s="86" t="s">
        <v>337</v>
      </c>
      <c r="C52" s="110" t="s">
        <v>110</v>
      </c>
      <c r="D52" s="67" t="s">
        <v>187</v>
      </c>
      <c r="E52" s="87">
        <f t="shared" si="1"/>
        <v>13.15</v>
      </c>
      <c r="F52" s="87">
        <v>13.15</v>
      </c>
      <c r="G52" s="78">
        <v>0</v>
      </c>
    </row>
    <row r="53" spans="1:7" ht="19.5" customHeight="1">
      <c r="A53" s="67" t="s">
        <v>329</v>
      </c>
      <c r="B53" s="86" t="s">
        <v>86</v>
      </c>
      <c r="C53" s="110" t="s">
        <v>110</v>
      </c>
      <c r="D53" s="67" t="s">
        <v>188</v>
      </c>
      <c r="E53" s="87">
        <f t="shared" si="1"/>
        <v>1.13</v>
      </c>
      <c r="F53" s="87">
        <v>1.13</v>
      </c>
      <c r="G53" s="78">
        <v>0</v>
      </c>
    </row>
    <row r="54" spans="1:7" ht="19.5" customHeight="1">
      <c r="A54" s="67" t="s">
        <v>38</v>
      </c>
      <c r="B54" s="86" t="s">
        <v>38</v>
      </c>
      <c r="C54" s="110" t="s">
        <v>38</v>
      </c>
      <c r="D54" s="67" t="s">
        <v>338</v>
      </c>
      <c r="E54" s="87">
        <f t="shared" si="1"/>
        <v>31.82</v>
      </c>
      <c r="F54" s="87">
        <v>0</v>
      </c>
      <c r="G54" s="78">
        <v>31.82</v>
      </c>
    </row>
    <row r="55" spans="1:7" ht="19.5" customHeight="1">
      <c r="A55" s="67" t="s">
        <v>339</v>
      </c>
      <c r="B55" s="86" t="s">
        <v>90</v>
      </c>
      <c r="C55" s="110" t="s">
        <v>110</v>
      </c>
      <c r="D55" s="67" t="s">
        <v>340</v>
      </c>
      <c r="E55" s="87">
        <f t="shared" si="1"/>
        <v>12.07</v>
      </c>
      <c r="F55" s="87">
        <v>0</v>
      </c>
      <c r="G55" s="78">
        <v>12.07</v>
      </c>
    </row>
    <row r="56" spans="1:7" ht="19.5" customHeight="1">
      <c r="A56" s="67" t="s">
        <v>339</v>
      </c>
      <c r="B56" s="86" t="s">
        <v>92</v>
      </c>
      <c r="C56" s="110" t="s">
        <v>110</v>
      </c>
      <c r="D56" s="67" t="s">
        <v>341</v>
      </c>
      <c r="E56" s="87">
        <f t="shared" si="1"/>
        <v>2.35</v>
      </c>
      <c r="F56" s="87">
        <v>0</v>
      </c>
      <c r="G56" s="78">
        <v>2.35</v>
      </c>
    </row>
    <row r="57" spans="1:7" ht="19.5" customHeight="1">
      <c r="A57" s="67" t="s">
        <v>339</v>
      </c>
      <c r="B57" s="86" t="s">
        <v>98</v>
      </c>
      <c r="C57" s="110" t="s">
        <v>110</v>
      </c>
      <c r="D57" s="67" t="s">
        <v>343</v>
      </c>
      <c r="E57" s="87">
        <f t="shared" si="1"/>
        <v>2.25</v>
      </c>
      <c r="F57" s="87">
        <v>0</v>
      </c>
      <c r="G57" s="78">
        <v>2.25</v>
      </c>
    </row>
    <row r="58" spans="1:7" ht="19.5" customHeight="1">
      <c r="A58" s="67" t="s">
        <v>339</v>
      </c>
      <c r="B58" s="86" t="s">
        <v>118</v>
      </c>
      <c r="C58" s="110" t="s">
        <v>110</v>
      </c>
      <c r="D58" s="67" t="s">
        <v>344</v>
      </c>
      <c r="E58" s="87">
        <f t="shared" si="1"/>
        <v>3.34</v>
      </c>
      <c r="F58" s="87">
        <v>0</v>
      </c>
      <c r="G58" s="78">
        <v>3.34</v>
      </c>
    </row>
    <row r="59" spans="1:7" ht="19.5" customHeight="1">
      <c r="A59" s="67" t="s">
        <v>339</v>
      </c>
      <c r="B59" s="86" t="s">
        <v>345</v>
      </c>
      <c r="C59" s="110" t="s">
        <v>110</v>
      </c>
      <c r="D59" s="67" t="s">
        <v>346</v>
      </c>
      <c r="E59" s="87">
        <f t="shared" si="1"/>
        <v>2.26</v>
      </c>
      <c r="F59" s="87">
        <v>0</v>
      </c>
      <c r="G59" s="78">
        <v>2.26</v>
      </c>
    </row>
    <row r="60" spans="1:7" ht="19.5" customHeight="1">
      <c r="A60" s="67" t="s">
        <v>339</v>
      </c>
      <c r="B60" s="86" t="s">
        <v>89</v>
      </c>
      <c r="C60" s="110" t="s">
        <v>110</v>
      </c>
      <c r="D60" s="67" t="s">
        <v>348</v>
      </c>
      <c r="E60" s="87">
        <f t="shared" si="1"/>
        <v>5.81</v>
      </c>
      <c r="F60" s="87">
        <v>0</v>
      </c>
      <c r="G60" s="78">
        <v>5.81</v>
      </c>
    </row>
    <row r="61" spans="1:7" ht="19.5" customHeight="1">
      <c r="A61" s="67" t="s">
        <v>339</v>
      </c>
      <c r="B61" s="86" t="s">
        <v>353</v>
      </c>
      <c r="C61" s="110" t="s">
        <v>110</v>
      </c>
      <c r="D61" s="67" t="s">
        <v>354</v>
      </c>
      <c r="E61" s="87">
        <f t="shared" si="1"/>
        <v>2.19</v>
      </c>
      <c r="F61" s="87">
        <v>0</v>
      </c>
      <c r="G61" s="78">
        <v>2.19</v>
      </c>
    </row>
    <row r="62" spans="1:7" ht="19.5" customHeight="1">
      <c r="A62" s="67" t="s">
        <v>339</v>
      </c>
      <c r="B62" s="86" t="s">
        <v>355</v>
      </c>
      <c r="C62" s="110" t="s">
        <v>110</v>
      </c>
      <c r="D62" s="67" t="s">
        <v>356</v>
      </c>
      <c r="E62" s="87">
        <f t="shared" si="1"/>
        <v>1.2</v>
      </c>
      <c r="F62" s="87">
        <v>0</v>
      </c>
      <c r="G62" s="78">
        <v>1.2</v>
      </c>
    </row>
    <row r="63" spans="1:7" ht="19.5" customHeight="1">
      <c r="A63" s="67" t="s">
        <v>339</v>
      </c>
      <c r="B63" s="86" t="s">
        <v>86</v>
      </c>
      <c r="C63" s="110" t="s">
        <v>110</v>
      </c>
      <c r="D63" s="67" t="s">
        <v>199</v>
      </c>
      <c r="E63" s="87">
        <f t="shared" si="1"/>
        <v>0.35</v>
      </c>
      <c r="F63" s="87">
        <v>0</v>
      </c>
      <c r="G63" s="78">
        <v>0.35</v>
      </c>
    </row>
    <row r="64" spans="1:7" ht="19.5" customHeight="1">
      <c r="A64" s="67" t="s">
        <v>38</v>
      </c>
      <c r="B64" s="86" t="s">
        <v>38</v>
      </c>
      <c r="C64" s="110" t="s">
        <v>38</v>
      </c>
      <c r="D64" s="67" t="s">
        <v>208</v>
      </c>
      <c r="E64" s="87">
        <f t="shared" si="1"/>
        <v>0.02</v>
      </c>
      <c r="F64" s="87">
        <v>0.02</v>
      </c>
      <c r="G64" s="78">
        <v>0</v>
      </c>
    </row>
    <row r="65" spans="1:7" ht="19.5" customHeight="1">
      <c r="A65" s="67" t="s">
        <v>360</v>
      </c>
      <c r="B65" s="86" t="s">
        <v>197</v>
      </c>
      <c r="C65" s="110" t="s">
        <v>110</v>
      </c>
      <c r="D65" s="67" t="s">
        <v>363</v>
      </c>
      <c r="E65" s="87">
        <f t="shared" si="1"/>
        <v>0.02</v>
      </c>
      <c r="F65" s="87">
        <v>0.02</v>
      </c>
      <c r="G65" s="78">
        <v>0</v>
      </c>
    </row>
    <row r="66" spans="1:7" ht="19.5" customHeight="1">
      <c r="A66" s="67" t="s">
        <v>38</v>
      </c>
      <c r="B66" s="86" t="s">
        <v>38</v>
      </c>
      <c r="C66" s="110" t="s">
        <v>38</v>
      </c>
      <c r="D66" s="67" t="s">
        <v>113</v>
      </c>
      <c r="E66" s="87">
        <f t="shared" si="1"/>
        <v>259.51</v>
      </c>
      <c r="F66" s="87">
        <v>221.98</v>
      </c>
      <c r="G66" s="78">
        <v>37.53</v>
      </c>
    </row>
    <row r="67" spans="1:7" ht="19.5" customHeight="1">
      <c r="A67" s="67" t="s">
        <v>38</v>
      </c>
      <c r="B67" s="86" t="s">
        <v>38</v>
      </c>
      <c r="C67" s="110" t="s">
        <v>38</v>
      </c>
      <c r="D67" s="67" t="s">
        <v>114</v>
      </c>
      <c r="E67" s="87">
        <f t="shared" si="1"/>
        <v>118.39000000000001</v>
      </c>
      <c r="F67" s="87">
        <v>97.68</v>
      </c>
      <c r="G67" s="78">
        <v>20.71</v>
      </c>
    </row>
    <row r="68" spans="1:7" ht="19.5" customHeight="1">
      <c r="A68" s="67" t="s">
        <v>38</v>
      </c>
      <c r="B68" s="86" t="s">
        <v>38</v>
      </c>
      <c r="C68" s="110" t="s">
        <v>38</v>
      </c>
      <c r="D68" s="67" t="s">
        <v>328</v>
      </c>
      <c r="E68" s="87">
        <f t="shared" si="1"/>
        <v>97.67</v>
      </c>
      <c r="F68" s="87">
        <v>97.67</v>
      </c>
      <c r="G68" s="78">
        <v>0</v>
      </c>
    </row>
    <row r="69" spans="1:7" ht="19.5" customHeight="1">
      <c r="A69" s="67" t="s">
        <v>329</v>
      </c>
      <c r="B69" s="86" t="s">
        <v>90</v>
      </c>
      <c r="C69" s="110" t="s">
        <v>116</v>
      </c>
      <c r="D69" s="67" t="s">
        <v>330</v>
      </c>
      <c r="E69" s="87">
        <f t="shared" si="1"/>
        <v>29.41</v>
      </c>
      <c r="F69" s="87">
        <v>29.41</v>
      </c>
      <c r="G69" s="78">
        <v>0</v>
      </c>
    </row>
    <row r="70" spans="1:7" ht="19.5" customHeight="1">
      <c r="A70" s="67" t="s">
        <v>329</v>
      </c>
      <c r="B70" s="86" t="s">
        <v>92</v>
      </c>
      <c r="C70" s="110" t="s">
        <v>116</v>
      </c>
      <c r="D70" s="67" t="s">
        <v>331</v>
      </c>
      <c r="E70" s="87">
        <f t="shared" si="1"/>
        <v>5.88</v>
      </c>
      <c r="F70" s="87">
        <v>5.88</v>
      </c>
      <c r="G70" s="78">
        <v>0</v>
      </c>
    </row>
    <row r="71" spans="1:7" ht="19.5" customHeight="1">
      <c r="A71" s="67" t="s">
        <v>329</v>
      </c>
      <c r="B71" s="86" t="s">
        <v>345</v>
      </c>
      <c r="C71" s="110" t="s">
        <v>116</v>
      </c>
      <c r="D71" s="67" t="s">
        <v>365</v>
      </c>
      <c r="E71" s="87">
        <f aca="true" t="shared" si="2" ref="E71:E102">SUM(F71:G71)</f>
        <v>28.1</v>
      </c>
      <c r="F71" s="87">
        <v>28.1</v>
      </c>
      <c r="G71" s="78">
        <v>0</v>
      </c>
    </row>
    <row r="72" spans="1:7" ht="19.5" customHeight="1">
      <c r="A72" s="67" t="s">
        <v>329</v>
      </c>
      <c r="B72" s="86" t="s">
        <v>95</v>
      </c>
      <c r="C72" s="110" t="s">
        <v>116</v>
      </c>
      <c r="D72" s="67" t="s">
        <v>333</v>
      </c>
      <c r="E72" s="87">
        <f t="shared" si="2"/>
        <v>9.64</v>
      </c>
      <c r="F72" s="87">
        <v>9.64</v>
      </c>
      <c r="G72" s="78">
        <v>0</v>
      </c>
    </row>
    <row r="73" spans="1:7" ht="19.5" customHeight="1">
      <c r="A73" s="67" t="s">
        <v>329</v>
      </c>
      <c r="B73" s="86" t="s">
        <v>197</v>
      </c>
      <c r="C73" s="110" t="s">
        <v>116</v>
      </c>
      <c r="D73" s="67" t="s">
        <v>368</v>
      </c>
      <c r="E73" s="87">
        <f t="shared" si="2"/>
        <v>4.82</v>
      </c>
      <c r="F73" s="87">
        <v>4.82</v>
      </c>
      <c r="G73" s="78">
        <v>0</v>
      </c>
    </row>
    <row r="74" spans="1:7" ht="19.5" customHeight="1">
      <c r="A74" s="67" t="s">
        <v>329</v>
      </c>
      <c r="B74" s="86" t="s">
        <v>334</v>
      </c>
      <c r="C74" s="110" t="s">
        <v>116</v>
      </c>
      <c r="D74" s="67" t="s">
        <v>335</v>
      </c>
      <c r="E74" s="87">
        <f t="shared" si="2"/>
        <v>5.42</v>
      </c>
      <c r="F74" s="87">
        <v>5.42</v>
      </c>
      <c r="G74" s="78">
        <v>0</v>
      </c>
    </row>
    <row r="75" spans="1:7" ht="19.5" customHeight="1">
      <c r="A75" s="67" t="s">
        <v>329</v>
      </c>
      <c r="B75" s="86" t="s">
        <v>366</v>
      </c>
      <c r="C75" s="110" t="s">
        <v>116</v>
      </c>
      <c r="D75" s="67" t="s">
        <v>367</v>
      </c>
      <c r="E75" s="87">
        <f t="shared" si="2"/>
        <v>7.17</v>
      </c>
      <c r="F75" s="87">
        <v>7.17</v>
      </c>
      <c r="G75" s="78">
        <v>0</v>
      </c>
    </row>
    <row r="76" spans="1:7" ht="19.5" customHeight="1">
      <c r="A76" s="67" t="s">
        <v>329</v>
      </c>
      <c r="B76" s="86" t="s">
        <v>337</v>
      </c>
      <c r="C76" s="110" t="s">
        <v>116</v>
      </c>
      <c r="D76" s="67" t="s">
        <v>187</v>
      </c>
      <c r="E76" s="87">
        <f t="shared" si="2"/>
        <v>7.23</v>
      </c>
      <c r="F76" s="87">
        <v>7.23</v>
      </c>
      <c r="G76" s="78">
        <v>0</v>
      </c>
    </row>
    <row r="77" spans="1:7" ht="19.5" customHeight="1">
      <c r="A77" s="67" t="s">
        <v>38</v>
      </c>
      <c r="B77" s="86" t="s">
        <v>38</v>
      </c>
      <c r="C77" s="110" t="s">
        <v>38</v>
      </c>
      <c r="D77" s="67" t="s">
        <v>338</v>
      </c>
      <c r="E77" s="87">
        <f t="shared" si="2"/>
        <v>20.71</v>
      </c>
      <c r="F77" s="87">
        <v>0</v>
      </c>
      <c r="G77" s="78">
        <v>20.71</v>
      </c>
    </row>
    <row r="78" spans="1:7" ht="19.5" customHeight="1">
      <c r="A78" s="67" t="s">
        <v>339</v>
      </c>
      <c r="B78" s="86" t="s">
        <v>90</v>
      </c>
      <c r="C78" s="110" t="s">
        <v>116</v>
      </c>
      <c r="D78" s="67" t="s">
        <v>340</v>
      </c>
      <c r="E78" s="87">
        <f t="shared" si="2"/>
        <v>3.87</v>
      </c>
      <c r="F78" s="87">
        <v>0</v>
      </c>
      <c r="G78" s="78">
        <v>3.87</v>
      </c>
    </row>
    <row r="79" spans="1:7" ht="19.5" customHeight="1">
      <c r="A79" s="67" t="s">
        <v>339</v>
      </c>
      <c r="B79" s="86" t="s">
        <v>92</v>
      </c>
      <c r="C79" s="110" t="s">
        <v>116</v>
      </c>
      <c r="D79" s="67" t="s">
        <v>341</v>
      </c>
      <c r="E79" s="87">
        <f t="shared" si="2"/>
        <v>1.05</v>
      </c>
      <c r="F79" s="87">
        <v>0</v>
      </c>
      <c r="G79" s="78">
        <v>1.05</v>
      </c>
    </row>
    <row r="80" spans="1:7" ht="19.5" customHeight="1">
      <c r="A80" s="67" t="s">
        <v>339</v>
      </c>
      <c r="B80" s="86" t="s">
        <v>98</v>
      </c>
      <c r="C80" s="110" t="s">
        <v>116</v>
      </c>
      <c r="D80" s="67" t="s">
        <v>343</v>
      </c>
      <c r="E80" s="87">
        <f t="shared" si="2"/>
        <v>0.8</v>
      </c>
      <c r="F80" s="87">
        <v>0</v>
      </c>
      <c r="G80" s="78">
        <v>0.8</v>
      </c>
    </row>
    <row r="81" spans="1:7" ht="19.5" customHeight="1">
      <c r="A81" s="67" t="s">
        <v>339</v>
      </c>
      <c r="B81" s="86" t="s">
        <v>118</v>
      </c>
      <c r="C81" s="110" t="s">
        <v>116</v>
      </c>
      <c r="D81" s="67" t="s">
        <v>344</v>
      </c>
      <c r="E81" s="87">
        <f t="shared" si="2"/>
        <v>1.58</v>
      </c>
      <c r="F81" s="87">
        <v>0</v>
      </c>
      <c r="G81" s="78">
        <v>1.58</v>
      </c>
    </row>
    <row r="82" spans="1:7" ht="19.5" customHeight="1">
      <c r="A82" s="67" t="s">
        <v>339</v>
      </c>
      <c r="B82" s="86" t="s">
        <v>345</v>
      </c>
      <c r="C82" s="110" t="s">
        <v>116</v>
      </c>
      <c r="D82" s="67" t="s">
        <v>346</v>
      </c>
      <c r="E82" s="87">
        <f t="shared" si="2"/>
        <v>0.89</v>
      </c>
      <c r="F82" s="87">
        <v>0</v>
      </c>
      <c r="G82" s="78">
        <v>0.89</v>
      </c>
    </row>
    <row r="83" spans="1:7" ht="19.5" customHeight="1">
      <c r="A83" s="67" t="s">
        <v>339</v>
      </c>
      <c r="B83" s="86" t="s">
        <v>89</v>
      </c>
      <c r="C83" s="110" t="s">
        <v>116</v>
      </c>
      <c r="D83" s="67" t="s">
        <v>348</v>
      </c>
      <c r="E83" s="87">
        <f t="shared" si="2"/>
        <v>3.56</v>
      </c>
      <c r="F83" s="87">
        <v>0</v>
      </c>
      <c r="G83" s="78">
        <v>3.56</v>
      </c>
    </row>
    <row r="84" spans="1:7" ht="19.5" customHeight="1">
      <c r="A84" s="67" t="s">
        <v>339</v>
      </c>
      <c r="B84" s="86" t="s">
        <v>353</v>
      </c>
      <c r="C84" s="110" t="s">
        <v>116</v>
      </c>
      <c r="D84" s="67" t="s">
        <v>354</v>
      </c>
      <c r="E84" s="87">
        <f t="shared" si="2"/>
        <v>0.71</v>
      </c>
      <c r="F84" s="87">
        <v>0</v>
      </c>
      <c r="G84" s="78">
        <v>0.71</v>
      </c>
    </row>
    <row r="85" spans="1:7" ht="19.5" customHeight="1">
      <c r="A85" s="67" t="s">
        <v>339</v>
      </c>
      <c r="B85" s="86" t="s">
        <v>355</v>
      </c>
      <c r="C85" s="110" t="s">
        <v>116</v>
      </c>
      <c r="D85" s="67" t="s">
        <v>356</v>
      </c>
      <c r="E85" s="87">
        <f t="shared" si="2"/>
        <v>0.86</v>
      </c>
      <c r="F85" s="87">
        <v>0</v>
      </c>
      <c r="G85" s="78">
        <v>0.86</v>
      </c>
    </row>
    <row r="86" spans="1:7" ht="19.5" customHeight="1">
      <c r="A86" s="67" t="s">
        <v>339</v>
      </c>
      <c r="B86" s="86" t="s">
        <v>86</v>
      </c>
      <c r="C86" s="110" t="s">
        <v>116</v>
      </c>
      <c r="D86" s="67" t="s">
        <v>199</v>
      </c>
      <c r="E86" s="87">
        <f t="shared" si="2"/>
        <v>7.39</v>
      </c>
      <c r="F86" s="87">
        <v>0</v>
      </c>
      <c r="G86" s="78">
        <v>7.39</v>
      </c>
    </row>
    <row r="87" spans="1:7" ht="19.5" customHeight="1">
      <c r="A87" s="67" t="s">
        <v>38</v>
      </c>
      <c r="B87" s="86" t="s">
        <v>38</v>
      </c>
      <c r="C87" s="110" t="s">
        <v>38</v>
      </c>
      <c r="D87" s="67" t="s">
        <v>208</v>
      </c>
      <c r="E87" s="87">
        <f t="shared" si="2"/>
        <v>0.01</v>
      </c>
      <c r="F87" s="87">
        <v>0.01</v>
      </c>
      <c r="G87" s="78">
        <v>0</v>
      </c>
    </row>
    <row r="88" spans="1:7" ht="19.5" customHeight="1">
      <c r="A88" s="67" t="s">
        <v>360</v>
      </c>
      <c r="B88" s="86" t="s">
        <v>197</v>
      </c>
      <c r="C88" s="110" t="s">
        <v>116</v>
      </c>
      <c r="D88" s="67" t="s">
        <v>363</v>
      </c>
      <c r="E88" s="87">
        <f t="shared" si="2"/>
        <v>0.01</v>
      </c>
      <c r="F88" s="87">
        <v>0.01</v>
      </c>
      <c r="G88" s="78">
        <v>0</v>
      </c>
    </row>
    <row r="89" spans="1:7" ht="19.5" customHeight="1">
      <c r="A89" s="67" t="s">
        <v>38</v>
      </c>
      <c r="B89" s="86" t="s">
        <v>38</v>
      </c>
      <c r="C89" s="110" t="s">
        <v>38</v>
      </c>
      <c r="D89" s="67" t="s">
        <v>120</v>
      </c>
      <c r="E89" s="87">
        <f t="shared" si="2"/>
        <v>141.12</v>
      </c>
      <c r="F89" s="87">
        <v>124.3</v>
      </c>
      <c r="G89" s="78">
        <v>16.82</v>
      </c>
    </row>
    <row r="90" spans="1:7" ht="19.5" customHeight="1">
      <c r="A90" s="67" t="s">
        <v>38</v>
      </c>
      <c r="B90" s="86" t="s">
        <v>38</v>
      </c>
      <c r="C90" s="110" t="s">
        <v>38</v>
      </c>
      <c r="D90" s="67" t="s">
        <v>328</v>
      </c>
      <c r="E90" s="87">
        <f t="shared" si="2"/>
        <v>124.29</v>
      </c>
      <c r="F90" s="87">
        <v>124.29</v>
      </c>
      <c r="G90" s="78">
        <v>0</v>
      </c>
    </row>
    <row r="91" spans="1:7" ht="19.5" customHeight="1">
      <c r="A91" s="67" t="s">
        <v>329</v>
      </c>
      <c r="B91" s="86" t="s">
        <v>90</v>
      </c>
      <c r="C91" s="110" t="s">
        <v>121</v>
      </c>
      <c r="D91" s="67" t="s">
        <v>330</v>
      </c>
      <c r="E91" s="87">
        <f t="shared" si="2"/>
        <v>34.98</v>
      </c>
      <c r="F91" s="87">
        <v>34.98</v>
      </c>
      <c r="G91" s="78">
        <v>0</v>
      </c>
    </row>
    <row r="92" spans="1:7" ht="19.5" customHeight="1">
      <c r="A92" s="67" t="s">
        <v>329</v>
      </c>
      <c r="B92" s="86" t="s">
        <v>92</v>
      </c>
      <c r="C92" s="110" t="s">
        <v>121</v>
      </c>
      <c r="D92" s="67" t="s">
        <v>331</v>
      </c>
      <c r="E92" s="87">
        <f t="shared" si="2"/>
        <v>9.25</v>
      </c>
      <c r="F92" s="87">
        <v>9.25</v>
      </c>
      <c r="G92" s="78">
        <v>0</v>
      </c>
    </row>
    <row r="93" spans="1:7" ht="19.5" customHeight="1">
      <c r="A93" s="67" t="s">
        <v>329</v>
      </c>
      <c r="B93" s="86" t="s">
        <v>345</v>
      </c>
      <c r="C93" s="110" t="s">
        <v>121</v>
      </c>
      <c r="D93" s="67" t="s">
        <v>365</v>
      </c>
      <c r="E93" s="87">
        <f t="shared" si="2"/>
        <v>33</v>
      </c>
      <c r="F93" s="87">
        <v>33</v>
      </c>
      <c r="G93" s="78">
        <v>0</v>
      </c>
    </row>
    <row r="94" spans="1:7" ht="19.5" customHeight="1">
      <c r="A94" s="67" t="s">
        <v>329</v>
      </c>
      <c r="B94" s="86" t="s">
        <v>95</v>
      </c>
      <c r="C94" s="110" t="s">
        <v>121</v>
      </c>
      <c r="D94" s="67" t="s">
        <v>333</v>
      </c>
      <c r="E94" s="87">
        <f t="shared" si="2"/>
        <v>14.65</v>
      </c>
      <c r="F94" s="87">
        <v>14.65</v>
      </c>
      <c r="G94" s="78">
        <v>0</v>
      </c>
    </row>
    <row r="95" spans="1:7" ht="19.5" customHeight="1">
      <c r="A95" s="67" t="s">
        <v>329</v>
      </c>
      <c r="B95" s="86" t="s">
        <v>197</v>
      </c>
      <c r="C95" s="110" t="s">
        <v>121</v>
      </c>
      <c r="D95" s="67" t="s">
        <v>368</v>
      </c>
      <c r="E95" s="87">
        <f t="shared" si="2"/>
        <v>5.48</v>
      </c>
      <c r="F95" s="87">
        <v>5.48</v>
      </c>
      <c r="G95" s="78">
        <v>0</v>
      </c>
    </row>
    <row r="96" spans="1:7" ht="19.5" customHeight="1">
      <c r="A96" s="67" t="s">
        <v>329</v>
      </c>
      <c r="B96" s="86" t="s">
        <v>334</v>
      </c>
      <c r="C96" s="110" t="s">
        <v>121</v>
      </c>
      <c r="D96" s="67" t="s">
        <v>335</v>
      </c>
      <c r="E96" s="87">
        <f t="shared" si="2"/>
        <v>7.07</v>
      </c>
      <c r="F96" s="87">
        <v>7.07</v>
      </c>
      <c r="G96" s="78">
        <v>0</v>
      </c>
    </row>
    <row r="97" spans="1:7" ht="19.5" customHeight="1">
      <c r="A97" s="67" t="s">
        <v>329</v>
      </c>
      <c r="B97" s="86" t="s">
        <v>366</v>
      </c>
      <c r="C97" s="110" t="s">
        <v>121</v>
      </c>
      <c r="D97" s="67" t="s">
        <v>367</v>
      </c>
      <c r="E97" s="87">
        <f t="shared" si="2"/>
        <v>0.81</v>
      </c>
      <c r="F97" s="87">
        <v>0.81</v>
      </c>
      <c r="G97" s="78">
        <v>0</v>
      </c>
    </row>
    <row r="98" spans="1:7" ht="19.5" customHeight="1">
      <c r="A98" s="67" t="s">
        <v>329</v>
      </c>
      <c r="B98" s="86" t="s">
        <v>337</v>
      </c>
      <c r="C98" s="110" t="s">
        <v>121</v>
      </c>
      <c r="D98" s="67" t="s">
        <v>187</v>
      </c>
      <c r="E98" s="87">
        <f t="shared" si="2"/>
        <v>12.53</v>
      </c>
      <c r="F98" s="87">
        <v>12.53</v>
      </c>
      <c r="G98" s="78">
        <v>0</v>
      </c>
    </row>
    <row r="99" spans="1:7" ht="19.5" customHeight="1">
      <c r="A99" s="67" t="s">
        <v>329</v>
      </c>
      <c r="B99" s="86" t="s">
        <v>86</v>
      </c>
      <c r="C99" s="110" t="s">
        <v>121</v>
      </c>
      <c r="D99" s="67" t="s">
        <v>188</v>
      </c>
      <c r="E99" s="87">
        <f t="shared" si="2"/>
        <v>6.52</v>
      </c>
      <c r="F99" s="87">
        <v>6.52</v>
      </c>
      <c r="G99" s="78">
        <v>0</v>
      </c>
    </row>
    <row r="100" spans="1:7" ht="19.5" customHeight="1">
      <c r="A100" s="67" t="s">
        <v>38</v>
      </c>
      <c r="B100" s="86" t="s">
        <v>38</v>
      </c>
      <c r="C100" s="110" t="s">
        <v>38</v>
      </c>
      <c r="D100" s="67" t="s">
        <v>338</v>
      </c>
      <c r="E100" s="87">
        <f t="shared" si="2"/>
        <v>16.82</v>
      </c>
      <c r="F100" s="87">
        <v>0</v>
      </c>
      <c r="G100" s="78">
        <v>16.82</v>
      </c>
    </row>
    <row r="101" spans="1:7" ht="19.5" customHeight="1">
      <c r="A101" s="67" t="s">
        <v>339</v>
      </c>
      <c r="B101" s="86" t="s">
        <v>90</v>
      </c>
      <c r="C101" s="110" t="s">
        <v>121</v>
      </c>
      <c r="D101" s="67" t="s">
        <v>340</v>
      </c>
      <c r="E101" s="87">
        <f t="shared" si="2"/>
        <v>4.05</v>
      </c>
      <c r="F101" s="87">
        <v>0</v>
      </c>
      <c r="G101" s="78">
        <v>4.05</v>
      </c>
    </row>
    <row r="102" spans="1:7" ht="19.5" customHeight="1">
      <c r="A102" s="67" t="s">
        <v>339</v>
      </c>
      <c r="B102" s="86" t="s">
        <v>92</v>
      </c>
      <c r="C102" s="110" t="s">
        <v>121</v>
      </c>
      <c r="D102" s="67" t="s">
        <v>341</v>
      </c>
      <c r="E102" s="87">
        <f t="shared" si="2"/>
        <v>3.01</v>
      </c>
      <c r="F102" s="87">
        <v>0</v>
      </c>
      <c r="G102" s="78">
        <v>3.01</v>
      </c>
    </row>
    <row r="103" spans="1:7" ht="19.5" customHeight="1">
      <c r="A103" s="67" t="s">
        <v>339</v>
      </c>
      <c r="B103" s="86" t="s">
        <v>98</v>
      </c>
      <c r="C103" s="110" t="s">
        <v>121</v>
      </c>
      <c r="D103" s="67" t="s">
        <v>343</v>
      </c>
      <c r="E103" s="87">
        <f aca="true" t="shared" si="3" ref="E103:E109">SUM(F103:G103)</f>
        <v>2.22</v>
      </c>
      <c r="F103" s="87">
        <v>0</v>
      </c>
      <c r="G103" s="78">
        <v>2.22</v>
      </c>
    </row>
    <row r="104" spans="1:7" ht="19.5" customHeight="1">
      <c r="A104" s="67" t="s">
        <v>339</v>
      </c>
      <c r="B104" s="86" t="s">
        <v>118</v>
      </c>
      <c r="C104" s="110" t="s">
        <v>121</v>
      </c>
      <c r="D104" s="67" t="s">
        <v>344</v>
      </c>
      <c r="E104" s="87">
        <f t="shared" si="3"/>
        <v>3.87</v>
      </c>
      <c r="F104" s="87">
        <v>0</v>
      </c>
      <c r="G104" s="78">
        <v>3.87</v>
      </c>
    </row>
    <row r="105" spans="1:7" ht="19.5" customHeight="1">
      <c r="A105" s="67" t="s">
        <v>339</v>
      </c>
      <c r="B105" s="86" t="s">
        <v>353</v>
      </c>
      <c r="C105" s="110" t="s">
        <v>121</v>
      </c>
      <c r="D105" s="67" t="s">
        <v>354</v>
      </c>
      <c r="E105" s="87">
        <f t="shared" si="3"/>
        <v>1.24</v>
      </c>
      <c r="F105" s="87">
        <v>0</v>
      </c>
      <c r="G105" s="78">
        <v>1.24</v>
      </c>
    </row>
    <row r="106" spans="1:7" ht="19.5" customHeight="1">
      <c r="A106" s="67" t="s">
        <v>339</v>
      </c>
      <c r="B106" s="86" t="s">
        <v>355</v>
      </c>
      <c r="C106" s="110" t="s">
        <v>121</v>
      </c>
      <c r="D106" s="67" t="s">
        <v>356</v>
      </c>
      <c r="E106" s="87">
        <f t="shared" si="3"/>
        <v>1.03</v>
      </c>
      <c r="F106" s="87">
        <v>0</v>
      </c>
      <c r="G106" s="78">
        <v>1.03</v>
      </c>
    </row>
    <row r="107" spans="1:7" ht="19.5" customHeight="1">
      <c r="A107" s="67" t="s">
        <v>339</v>
      </c>
      <c r="B107" s="86" t="s">
        <v>86</v>
      </c>
      <c r="C107" s="110" t="s">
        <v>121</v>
      </c>
      <c r="D107" s="67" t="s">
        <v>199</v>
      </c>
      <c r="E107" s="87">
        <f t="shared" si="3"/>
        <v>1.4</v>
      </c>
      <c r="F107" s="87">
        <v>0</v>
      </c>
      <c r="G107" s="78">
        <v>1.4</v>
      </c>
    </row>
    <row r="108" spans="1:7" ht="19.5" customHeight="1">
      <c r="A108" s="67" t="s">
        <v>38</v>
      </c>
      <c r="B108" s="86" t="s">
        <v>38</v>
      </c>
      <c r="C108" s="110" t="s">
        <v>38</v>
      </c>
      <c r="D108" s="67" t="s">
        <v>208</v>
      </c>
      <c r="E108" s="87">
        <f t="shared" si="3"/>
        <v>0.01</v>
      </c>
      <c r="F108" s="87">
        <v>0.01</v>
      </c>
      <c r="G108" s="78">
        <v>0</v>
      </c>
    </row>
    <row r="109" spans="1:7" ht="19.5" customHeight="1">
      <c r="A109" s="67" t="s">
        <v>360</v>
      </c>
      <c r="B109" s="86" t="s">
        <v>197</v>
      </c>
      <c r="C109" s="110" t="s">
        <v>121</v>
      </c>
      <c r="D109" s="67" t="s">
        <v>363</v>
      </c>
      <c r="E109" s="87">
        <f t="shared" si="3"/>
        <v>0.01</v>
      </c>
      <c r="F109" s="87">
        <v>0.01</v>
      </c>
      <c r="G109" s="7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F25" sqref="F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54"/>
      <c r="B1" s="55"/>
      <c r="C1" s="55"/>
      <c r="D1" s="55"/>
      <c r="E1" s="55"/>
      <c r="F1" s="68" t="s">
        <v>369</v>
      </c>
    </row>
    <row r="2" spans="1:6" ht="19.5" customHeight="1">
      <c r="A2" s="56" t="s">
        <v>370</v>
      </c>
      <c r="B2" s="56"/>
      <c r="C2" s="56"/>
      <c r="D2" s="56"/>
      <c r="E2" s="56"/>
      <c r="F2" s="56"/>
    </row>
    <row r="3" spans="1:6" ht="19.5" customHeight="1">
      <c r="A3" s="57" t="s">
        <v>0</v>
      </c>
      <c r="B3" s="58"/>
      <c r="C3" s="58"/>
      <c r="D3" s="101"/>
      <c r="E3" s="101"/>
      <c r="F3" s="70" t="s">
        <v>5</v>
      </c>
    </row>
    <row r="4" spans="1:6" ht="19.5" customHeight="1">
      <c r="A4" s="59" t="s">
        <v>69</v>
      </c>
      <c r="B4" s="60"/>
      <c r="C4" s="61"/>
      <c r="D4" s="102" t="s">
        <v>70</v>
      </c>
      <c r="E4" s="83" t="s">
        <v>371</v>
      </c>
      <c r="F4" s="72" t="s">
        <v>72</v>
      </c>
    </row>
    <row r="5" spans="1:6" ht="19.5" customHeight="1">
      <c r="A5" s="63" t="s">
        <v>79</v>
      </c>
      <c r="B5" s="64" t="s">
        <v>80</v>
      </c>
      <c r="C5" s="65" t="s">
        <v>81</v>
      </c>
      <c r="D5" s="103"/>
      <c r="E5" s="83"/>
      <c r="F5" s="72"/>
    </row>
    <row r="6" spans="1:6" ht="19.5" customHeight="1">
      <c r="A6" s="86" t="s">
        <v>38</v>
      </c>
      <c r="B6" s="86" t="s">
        <v>38</v>
      </c>
      <c r="C6" s="86" t="s">
        <v>38</v>
      </c>
      <c r="D6" s="104" t="s">
        <v>38</v>
      </c>
      <c r="E6" s="104" t="s">
        <v>59</v>
      </c>
      <c r="F6" s="105">
        <f>F7</f>
        <v>2709.7</v>
      </c>
    </row>
    <row r="7" spans="1:6" ht="19.5" customHeight="1">
      <c r="A7" s="86" t="s">
        <v>38</v>
      </c>
      <c r="B7" s="86" t="s">
        <v>38</v>
      </c>
      <c r="C7" s="86" t="s">
        <v>38</v>
      </c>
      <c r="D7" s="104" t="s">
        <v>38</v>
      </c>
      <c r="E7" s="104" t="s">
        <v>82</v>
      </c>
      <c r="F7" s="105">
        <f>F8</f>
        <v>2709.7</v>
      </c>
    </row>
    <row r="8" spans="1:6" ht="19.5" customHeight="1">
      <c r="A8" s="86" t="s">
        <v>38</v>
      </c>
      <c r="B8" s="86" t="s">
        <v>38</v>
      </c>
      <c r="C8" s="86" t="s">
        <v>38</v>
      </c>
      <c r="D8" s="104" t="s">
        <v>38</v>
      </c>
      <c r="E8" s="104" t="s">
        <v>83</v>
      </c>
      <c r="F8" s="105">
        <f>F9+F11</f>
        <v>2709.7</v>
      </c>
    </row>
    <row r="9" spans="1:6" ht="19.5" customHeight="1">
      <c r="A9" s="86" t="s">
        <v>38</v>
      </c>
      <c r="B9" s="86" t="s">
        <v>38</v>
      </c>
      <c r="C9" s="86" t="s">
        <v>38</v>
      </c>
      <c r="D9" s="104" t="s">
        <v>38</v>
      </c>
      <c r="E9" s="104" t="s">
        <v>91</v>
      </c>
      <c r="F9" s="105">
        <v>1168.61</v>
      </c>
    </row>
    <row r="10" spans="1:6" ht="19.5" customHeight="1">
      <c r="A10" s="86" t="s">
        <v>84</v>
      </c>
      <c r="B10" s="86" t="s">
        <v>89</v>
      </c>
      <c r="C10" s="86" t="s">
        <v>90</v>
      </c>
      <c r="D10" s="104" t="s">
        <v>87</v>
      </c>
      <c r="E10" s="104" t="s">
        <v>372</v>
      </c>
      <c r="F10" s="105">
        <v>1168.61</v>
      </c>
    </row>
    <row r="11" spans="1:6" ht="19.5" customHeight="1">
      <c r="A11" s="86" t="s">
        <v>38</v>
      </c>
      <c r="B11" s="86" t="s">
        <v>38</v>
      </c>
      <c r="C11" s="86" t="s">
        <v>38</v>
      </c>
      <c r="D11" s="104" t="s">
        <v>38</v>
      </c>
      <c r="E11" s="104" t="s">
        <v>93</v>
      </c>
      <c r="F11" s="105">
        <f>SUM(F12:F17)</f>
        <v>1541.09</v>
      </c>
    </row>
    <row r="12" spans="1:6" ht="19.5" customHeight="1">
      <c r="A12" s="86" t="s">
        <v>84</v>
      </c>
      <c r="B12" s="86" t="s">
        <v>89</v>
      </c>
      <c r="C12" s="86" t="s">
        <v>92</v>
      </c>
      <c r="D12" s="104" t="s">
        <v>87</v>
      </c>
      <c r="E12" s="104" t="s">
        <v>373</v>
      </c>
      <c r="F12" s="105">
        <v>99</v>
      </c>
    </row>
    <row r="13" spans="1:6" ht="19.5" customHeight="1">
      <c r="A13" s="86" t="s">
        <v>84</v>
      </c>
      <c r="B13" s="86" t="s">
        <v>89</v>
      </c>
      <c r="C13" s="86" t="s">
        <v>92</v>
      </c>
      <c r="D13" s="104" t="s">
        <v>87</v>
      </c>
      <c r="E13" s="104" t="s">
        <v>374</v>
      </c>
      <c r="F13" s="105">
        <v>80</v>
      </c>
    </row>
    <row r="14" spans="1:6" ht="19.5" customHeight="1">
      <c r="A14" s="86" t="s">
        <v>84</v>
      </c>
      <c r="B14" s="86" t="s">
        <v>89</v>
      </c>
      <c r="C14" s="86" t="s">
        <v>92</v>
      </c>
      <c r="D14" s="104" t="s">
        <v>87</v>
      </c>
      <c r="E14" s="104" t="s">
        <v>375</v>
      </c>
      <c r="F14" s="105">
        <v>359.31</v>
      </c>
    </row>
    <row r="15" spans="1:6" ht="19.5" customHeight="1">
      <c r="A15" s="86" t="s">
        <v>84</v>
      </c>
      <c r="B15" s="86" t="s">
        <v>89</v>
      </c>
      <c r="C15" s="86" t="s">
        <v>92</v>
      </c>
      <c r="D15" s="104" t="s">
        <v>87</v>
      </c>
      <c r="E15" s="104" t="s">
        <v>376</v>
      </c>
      <c r="F15" s="105">
        <v>36</v>
      </c>
    </row>
    <row r="16" spans="1:6" ht="19.5" customHeight="1">
      <c r="A16" s="86" t="s">
        <v>84</v>
      </c>
      <c r="B16" s="86" t="s">
        <v>89</v>
      </c>
      <c r="C16" s="86" t="s">
        <v>92</v>
      </c>
      <c r="D16" s="104" t="s">
        <v>87</v>
      </c>
      <c r="E16" s="104" t="s">
        <v>377</v>
      </c>
      <c r="F16" s="105">
        <v>586.78</v>
      </c>
    </row>
    <row r="17" spans="1:6" ht="19.5" customHeight="1">
      <c r="A17" s="86" t="s">
        <v>84</v>
      </c>
      <c r="B17" s="86" t="s">
        <v>89</v>
      </c>
      <c r="C17" s="86" t="s">
        <v>92</v>
      </c>
      <c r="D17" s="104" t="s">
        <v>87</v>
      </c>
      <c r="E17" s="104" t="s">
        <v>378</v>
      </c>
      <c r="F17" s="105">
        <v>380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2021-03-09T11:23:08Z</cp:lastPrinted>
  <dcterms:created xsi:type="dcterms:W3CDTF">2022-07-25T23:36:11Z</dcterms:created>
  <dcterms:modified xsi:type="dcterms:W3CDTF">2022-07-25T23:37:55Z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